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jciech_mialkowski\Desktop\KW\D-I PW\R-4 rejestr-wyborcow\1. meldunek\2022\"/>
    </mc:Choice>
  </mc:AlternateContent>
  <bookViews>
    <workbookView xWindow="0" yWindow="0" windowWidth="24000" windowHeight="9630"/>
  </bookViews>
  <sheets>
    <sheet name="rejestr_wyborcow_20170124_0928" sheetId="1" r:id="rId1"/>
    <sheet name="Arkusz1" sheetId="2" r:id="rId2"/>
  </sheets>
  <definedNames>
    <definedName name="_xlnm.Print_Area" localSheetId="0">rejestr_wyborcow_20170124_0928!$A$1:$R$42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<sst xmlns="http://schemas.openxmlformats.org/spreadsheetml/2006/main" count="88" uniqueCount="61">
  <si>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</si>
  <si>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</si>
  <si>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</si>
  <si>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</si>
  <si>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</si>
  <si>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</si>
  <si>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</si>
  <si>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</si>
  <si>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</si>
  <si>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</si>
  <si>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</si>
  <si>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</si>
  <si>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</si>
  <si>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</si>
  <si>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</si>
  <si>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</si>
  <si>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</si>
  <si>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</si>
  <si>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augustowski</t>
  </si>
  <si>
    <t>m. Augustów</t>
  </si>
  <si>
    <t>augustowski</t>
  </si>
  <si>
    <t>gm. Augustów</t>
  </si>
  <si>
    <t>gm. Bargłów Kościelny</t>
  </si>
  <si>
    <t>gm. Lipsk</t>
  </si>
  <si>
    <t>gm. Nowinka</t>
  </si>
  <si>
    <t>gm. Płaska</t>
  </si>
  <si>
    <t>gm. Sztabin</t>
  </si>
  <si>
    <t>Powiat sejneński</t>
  </si>
  <si>
    <t>m. Sejny</t>
  </si>
  <si>
    <t>sejneński</t>
  </si>
  <si>
    <t>gm. Giby</t>
  </si>
  <si>
    <t>gm. Krasnopol</t>
  </si>
  <si>
    <t>gm. Puńsk</t>
  </si>
  <si>
    <t>gm. Sejny</t>
  </si>
  <si>
    <t>Powiat sokólski</t>
  </si>
  <si>
    <t>gm. Dąbrowa Białostocka</t>
  </si>
  <si>
    <t>sokólski</t>
  </si>
  <si>
    <t>gm. Janów</t>
  </si>
  <si>
    <t>gm. Korycin</t>
  </si>
  <si>
    <t>gm. Krynki</t>
  </si>
  <si>
    <t>gm. Kuźnica</t>
  </si>
  <si>
    <t>gm. Nowy Dwór</t>
  </si>
  <si>
    <t>gm. Sidra</t>
  </si>
  <si>
    <t>gm. Sokółka</t>
  </si>
  <si>
    <t>gm. Suchowola</t>
  </si>
  <si>
    <t>gm. Szudziałowo</t>
  </si>
  <si>
    <t>Powiat suwalski</t>
  </si>
  <si>
    <t>gm. Bakałarzewo</t>
  </si>
  <si>
    <t>suwalski</t>
  </si>
  <si>
    <t>gm. Filipów</t>
  </si>
  <si>
    <t>gm. Jeleniewo</t>
  </si>
  <si>
    <t>gm. Przerośl</t>
  </si>
  <si>
    <t>gm. Raczki</t>
  </si>
  <si>
    <t>gm. Rutka-Tartak</t>
  </si>
  <si>
    <t>gm. Suwałki</t>
  </si>
  <si>
    <t>gm. Szypliszki</t>
  </si>
  <si>
    <t>gm. Wiżajny</t>
  </si>
  <si>
    <t>Miasto na prawach powiatu</t>
  </si>
  <si>
    <t>m. Suwałki</t>
  </si>
  <si>
    <t>Delegatura KBW w Suwałkach - dane za I kwartał 2022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</si>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</sst>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3" fontId="18" fillId="0" borderId="13" xfId="0" applyNumberFormat="1" applyFont="1" applyBorder="1" applyAlignment="1">
      <alignment horizontal="left" vertical="center"/>
    </xf>
    <xf numFmtId="3" fontId="18" fillId="0" borderId="14" xfId="0" applyNumberFormat="1" applyFont="1" applyBorder="1" applyAlignment="1">
      <alignment horizontal="left" vertical="center"/>
    </xf>
    <xf numFmtId="3" fontId="18" fillId="0" borderId="15" xfId="0" applyNumberFormat="1" applyFont="1" applyBorder="1" applyAlignment="1">
      <alignment horizontal="left" vertical="center"/>
    </xf>
    <xf numFmtId="3" fontId="18" fillId="0" borderId="16" xfId="0" applyNumberFormat="1" applyFont="1" applyBorder="1" applyAlignment="1">
      <alignment horizontal="left" vertical="center"/>
    </xf>
    <xf numFmtId="3" fontId="18" fillId="0" borderId="17" xfId="0" applyNumberFormat="1" applyFont="1" applyBorder="1" applyAlignment="1">
      <alignment horizontal="left" vertical="center"/>
    </xf>
    <xf numFmtId="3" fontId="18" fillId="0" borderId="18" xfId="0" applyNumberFormat="1" applyFont="1" applyBorder="1" applyAlignment="1">
      <alignment horizontal="left" vertical="center"/>
    </xf>
    <xf numFmtId="3" fontId="18" fillId="0" borderId="13" xfId="0" applyNumberFormat="1" applyFont="1" applyBorder="1" applyAlignment="1">
      <alignment horizontal="left" vertical="center" wrapText="1"/>
    </xf>
    <xf numFmtId="3" fontId="19" fillId="0" borderId="19" xfId="0" applyNumberFormat="1" applyFont="1" applyBorder="1" applyAlignment="1">
      <alignment horizontal="left" vertical="center" wrapText="1"/>
    </xf>
    <xf numFmtId="3" fontId="19" fillId="0" borderId="20" xfId="0" applyNumberFormat="1" applyFont="1" applyBorder="1" applyAlignment="1">
      <alignment horizontal="left" vertical="center" wrapText="1"/>
    </xf>
    <xf numFmtId="3" fontId="19" fillId="0" borderId="20" xfId="0" applyNumberFormat="1" applyFont="1" applyBorder="1" applyAlignment="1">
      <alignment horizontal="left" vertical="center"/>
    </xf>
    <xf numFmtId="3" fontId="19" fillId="0" borderId="21" xfId="0" applyNumberFormat="1" applyFont="1" applyBorder="1" applyAlignment="1">
      <alignment horizontal="left" vertical="center"/>
    </xf>
    <xf numFmtId="3" fontId="18" fillId="0" borderId="22" xfId="0" applyNumberFormat="1" applyFont="1" applyBorder="1" applyAlignment="1">
      <alignment horizontal="left" vertical="center"/>
    </xf>
    <xf numFmtId="3" fontId="18" fillId="0" borderId="23" xfId="0" applyNumberFormat="1" applyFont="1" applyBorder="1" applyAlignment="1">
      <alignment horizontal="left" vertical="center"/>
    </xf>
    <xf numFmtId="3" fontId="18" fillId="0" borderId="24" xfId="0" applyNumberFormat="1" applyFont="1" applyBorder="1" applyAlignment="1">
      <alignment horizontal="left" vertical="center"/>
    </xf>
    <xf numFmtId="3" fontId="18" fillId="0" borderId="15" xfId="0" applyNumberFormat="1" applyFont="1" applyBorder="1" applyAlignment="1">
      <alignment horizontal="left" vertical="center" wrapText="1"/>
    </xf>
    <xf numFmtId="3" fontId="18" fillId="0" borderId="19" xfId="0" applyNumberFormat="1" applyFont="1" applyBorder="1" applyAlignment="1">
      <alignment horizontal="left" vertical="center"/>
    </xf>
    <xf numFmtId="3" fontId="18" fillId="0" borderId="14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wrapText="1"/>
    </xf>
    <xf numFmtId="3" fontId="19" fillId="33" borderId="20" xfId="0" applyNumberFormat="1" applyFont="1" applyFill="1" applyBorder="1" applyAlignment="1">
      <alignment horizontal="left" vertical="center" wrapText="1"/>
    </xf>
    <xf numFmtId="3" fontId="19" fillId="36" borderId="20" xfId="0" applyNumberFormat="1" applyFont="1" applyFill="1" applyBorder="1" applyAlignment="1">
      <alignment horizontal="left" vertical="center" wrapText="1"/>
    </xf>
    <xf numFmtId="3" fontId="19" fillId="34" borderId="20" xfId="0" applyNumberFormat="1" applyFont="1" applyFill="1" applyBorder="1" applyAlignment="1">
      <alignment horizontal="left" vertical="center" wrapText="1"/>
    </xf>
    <xf numFmtId="3" fontId="19" fillId="34" borderId="21" xfId="0" applyNumberFormat="1" applyFont="1" applyFill="1" applyBorder="1" applyAlignment="1">
      <alignment horizontal="left" vertical="center" wrapText="1"/>
    </xf>
    <xf numFmtId="3" fontId="19" fillId="0" borderId="19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3" fontId="19" fillId="35" borderId="10" xfId="0" applyNumberFormat="1" applyFont="1" applyFill="1" applyBorder="1" applyAlignment="1">
      <alignment horizontal="center" vertical="center"/>
    </xf>
    <xf numFmtId="3" fontId="19" fillId="35" borderId="11" xfId="0" applyNumberFormat="1" applyFont="1" applyFill="1" applyBorder="1" applyAlignment="1">
      <alignment horizontal="center" vertical="center"/>
    </xf>
    <xf numFmtId="3" fontId="19" fillId="35" borderId="12" xfId="0" applyNumberFormat="1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center" vertical="center" wrapText="1"/>
    </xf>
    <xf numFmtId="3" fontId="19" fillId="0" borderId="27" xfId="0" applyNumberFormat="1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3" fontId="18" fillId="0" borderId="29" xfId="0" applyNumberFormat="1" applyFont="1" applyBorder="1" applyAlignment="1">
      <alignment horizontal="center" vertical="center" wrapText="1"/>
    </xf>
    <xf numFmtId="3" fontId="18" fillId="0" borderId="25" xfId="0" applyNumberFormat="1" applyFont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left" vertical="center"/>
    </xf>
    <xf numFmtId="3" fontId="19" fillId="0" borderId="12" xfId="0" applyNumberFormat="1" applyFont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A786A"/>
      <color rgb="FFF8503E"/>
      <color rgb="FFF62F1A"/>
      <color rgb="FFC5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="75" zoomScaleNormal="75" workbookViewId="0">
      <selection activeCell="Y30" sqref="Y30"/>
    </sheetView>
  </sheetViews>
  <sheetFormatPr defaultColWidth="15.7265625" defaultRowHeight="14.5" x14ac:dyDescent="0.35"/>
  <cols>
    <col min="1" max="16384" width="15.7265625" style="1"/>
  </cols>
  <sheetData>
    <row r="1" spans="1:18" ht="16" thickBot="1" x14ac:dyDescent="0.4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20" customHeight="1" thickBot="1" x14ac:dyDescent="0.4">
      <c r="A2" s="27" t="s">
        <v>59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1:18" ht="16" thickBot="1" x14ac:dyDescent="0.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00" customHeight="1" thickBot="1" x14ac:dyDescent="0.4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2" t="s">
        <v>11</v>
      </c>
      <c r="M4" s="23" t="s">
        <v>12</v>
      </c>
      <c r="N4" s="23" t="s">
        <v>13</v>
      </c>
      <c r="O4" s="23" t="s">
        <v>14</v>
      </c>
      <c r="P4" s="23" t="s">
        <v>15</v>
      </c>
      <c r="Q4" s="23" t="s">
        <v>16</v>
      </c>
      <c r="R4" s="24" t="s">
        <v>17</v>
      </c>
    </row>
    <row r="5" spans="1:18" ht="35" customHeight="1" thickBot="1" x14ac:dyDescent="0.4">
      <c r="A5" s="30" t="s">
        <v>18</v>
      </c>
      <c r="B5" s="31"/>
      <c r="C5" s="32"/>
      <c r="D5" s="12">
        <v>55183</v>
      </c>
      <c r="E5" s="12">
        <v>45239</v>
      </c>
      <c r="F5" s="12">
        <v>44812</v>
      </c>
      <c r="G5" s="12">
        <v>427</v>
      </c>
      <c r="H5" s="12">
        <v>426</v>
      </c>
      <c r="I5" s="12">
        <v>351</v>
      </c>
      <c r="J5" s="12">
        <v>15</v>
      </c>
      <c r="K5" s="12">
        <v>65</v>
      </c>
      <c r="L5" s="12">
        <v>1</v>
      </c>
      <c r="M5" s="12">
        <v>724</v>
      </c>
      <c r="N5" s="12">
        <v>175</v>
      </c>
      <c r="O5" s="12">
        <v>484</v>
      </c>
      <c r="P5" s="12">
        <v>65</v>
      </c>
      <c r="Q5" s="12">
        <v>0</v>
      </c>
      <c r="R5" s="13">
        <v>0</v>
      </c>
    </row>
    <row r="6" spans="1:18" ht="20" customHeight="1" x14ac:dyDescent="0.35">
      <c r="A6" s="14" t="str">
        <f>"200101"</f>
        <v>200101</v>
      </c>
      <c r="B6" s="19" t="s">
        <v>19</v>
      </c>
      <c r="C6" s="4" t="s">
        <v>20</v>
      </c>
      <c r="D6" s="4">
        <v>27835</v>
      </c>
      <c r="E6" s="4">
        <v>22955</v>
      </c>
      <c r="F6" s="4">
        <v>22762</v>
      </c>
      <c r="G6" s="4">
        <v>193</v>
      </c>
      <c r="H6" s="4">
        <v>193</v>
      </c>
      <c r="I6" s="4">
        <v>140</v>
      </c>
      <c r="J6" s="4">
        <v>9</v>
      </c>
      <c r="K6" s="4">
        <v>47</v>
      </c>
      <c r="L6" s="4">
        <v>0</v>
      </c>
      <c r="M6" s="4">
        <v>428</v>
      </c>
      <c r="N6" s="4">
        <v>110</v>
      </c>
      <c r="O6" s="4">
        <v>271</v>
      </c>
      <c r="P6" s="4">
        <v>47</v>
      </c>
      <c r="Q6" s="4">
        <v>0</v>
      </c>
      <c r="R6" s="6">
        <v>0</v>
      </c>
    </row>
    <row r="7" spans="1:18" ht="20" customHeight="1" x14ac:dyDescent="0.35">
      <c r="A7" s="15" t="str">
        <f>"200102"</f>
        <v>200102</v>
      </c>
      <c r="B7" s="9" t="s">
        <v>21</v>
      </c>
      <c r="C7" s="3" t="s">
        <v>20</v>
      </c>
      <c r="D7" s="3">
        <v>6760</v>
      </c>
      <c r="E7" s="3">
        <v>5335</v>
      </c>
      <c r="F7" s="3">
        <v>5325</v>
      </c>
      <c r="G7" s="3">
        <v>10</v>
      </c>
      <c r="H7" s="3">
        <v>10</v>
      </c>
      <c r="I7" s="3">
        <v>10</v>
      </c>
      <c r="J7" s="3">
        <v>0</v>
      </c>
      <c r="K7" s="3">
        <v>0</v>
      </c>
      <c r="L7" s="3">
        <v>0</v>
      </c>
      <c r="M7" s="3">
        <v>51</v>
      </c>
      <c r="N7" s="3">
        <v>18</v>
      </c>
      <c r="O7" s="3">
        <v>33</v>
      </c>
      <c r="P7" s="3">
        <v>0</v>
      </c>
      <c r="Q7" s="3">
        <v>0</v>
      </c>
      <c r="R7" s="7">
        <v>0</v>
      </c>
    </row>
    <row r="8" spans="1:18" ht="30" customHeight="1" x14ac:dyDescent="0.35">
      <c r="A8" s="15" t="str">
        <f>"200103"</f>
        <v>200103</v>
      </c>
      <c r="B8" s="9" t="s">
        <v>22</v>
      </c>
      <c r="C8" s="3" t="s">
        <v>20</v>
      </c>
      <c r="D8" s="3">
        <v>5378</v>
      </c>
      <c r="E8" s="3">
        <v>4313</v>
      </c>
      <c r="F8" s="3">
        <v>4289</v>
      </c>
      <c r="G8" s="3">
        <v>24</v>
      </c>
      <c r="H8" s="3">
        <v>24</v>
      </c>
      <c r="I8" s="3">
        <v>18</v>
      </c>
      <c r="J8" s="3">
        <v>0</v>
      </c>
      <c r="K8" s="3">
        <v>6</v>
      </c>
      <c r="L8" s="3">
        <v>0</v>
      </c>
      <c r="M8" s="3">
        <v>50</v>
      </c>
      <c r="N8" s="3">
        <v>8</v>
      </c>
      <c r="O8" s="3">
        <v>36</v>
      </c>
      <c r="P8" s="3">
        <v>6</v>
      </c>
      <c r="Q8" s="3">
        <v>0</v>
      </c>
      <c r="R8" s="7">
        <v>0</v>
      </c>
    </row>
    <row r="9" spans="1:18" ht="20" customHeight="1" x14ac:dyDescent="0.35">
      <c r="A9" s="15" t="str">
        <f>"200104"</f>
        <v>200104</v>
      </c>
      <c r="B9" s="9" t="s">
        <v>23</v>
      </c>
      <c r="C9" s="3" t="s">
        <v>20</v>
      </c>
      <c r="D9" s="3">
        <v>4846</v>
      </c>
      <c r="E9" s="3">
        <v>4136</v>
      </c>
      <c r="F9" s="3">
        <v>4116</v>
      </c>
      <c r="G9" s="3">
        <v>20</v>
      </c>
      <c r="H9" s="3">
        <v>20</v>
      </c>
      <c r="I9" s="3">
        <v>16</v>
      </c>
      <c r="J9" s="3">
        <v>1</v>
      </c>
      <c r="K9" s="3">
        <v>4</v>
      </c>
      <c r="L9" s="3">
        <v>0</v>
      </c>
      <c r="M9" s="3">
        <v>70</v>
      </c>
      <c r="N9" s="3">
        <v>16</v>
      </c>
      <c r="O9" s="3">
        <v>50</v>
      </c>
      <c r="P9" s="3">
        <v>4</v>
      </c>
      <c r="Q9" s="3">
        <v>0</v>
      </c>
      <c r="R9" s="7">
        <v>0</v>
      </c>
    </row>
    <row r="10" spans="1:18" ht="20" customHeight="1" x14ac:dyDescent="0.35">
      <c r="A10" s="15" t="str">
        <f>"200105"</f>
        <v>200105</v>
      </c>
      <c r="B10" s="9" t="s">
        <v>24</v>
      </c>
      <c r="C10" s="3" t="s">
        <v>20</v>
      </c>
      <c r="D10" s="3">
        <v>2946</v>
      </c>
      <c r="E10" s="3">
        <v>2377</v>
      </c>
      <c r="F10" s="3">
        <v>2267</v>
      </c>
      <c r="G10" s="3">
        <v>110</v>
      </c>
      <c r="H10" s="3">
        <v>110</v>
      </c>
      <c r="I10" s="3">
        <v>106</v>
      </c>
      <c r="J10" s="3">
        <v>1</v>
      </c>
      <c r="K10" s="3">
        <v>3</v>
      </c>
      <c r="L10" s="3">
        <v>0</v>
      </c>
      <c r="M10" s="3">
        <v>31</v>
      </c>
      <c r="N10" s="3">
        <v>6</v>
      </c>
      <c r="O10" s="3">
        <v>22</v>
      </c>
      <c r="P10" s="3">
        <v>3</v>
      </c>
      <c r="Q10" s="3">
        <v>0</v>
      </c>
      <c r="R10" s="7">
        <v>0</v>
      </c>
    </row>
    <row r="11" spans="1:18" ht="20" customHeight="1" x14ac:dyDescent="0.35">
      <c r="A11" s="15" t="str">
        <f>"200106"</f>
        <v>200106</v>
      </c>
      <c r="B11" s="9" t="s">
        <v>25</v>
      </c>
      <c r="C11" s="3" t="s">
        <v>20</v>
      </c>
      <c r="D11" s="3">
        <v>2490</v>
      </c>
      <c r="E11" s="3">
        <v>2064</v>
      </c>
      <c r="F11" s="3">
        <v>2009</v>
      </c>
      <c r="G11" s="3">
        <v>55</v>
      </c>
      <c r="H11" s="3">
        <v>54</v>
      </c>
      <c r="I11" s="3">
        <v>47</v>
      </c>
      <c r="J11" s="3">
        <v>4</v>
      </c>
      <c r="K11" s="3">
        <v>3</v>
      </c>
      <c r="L11" s="3">
        <v>1</v>
      </c>
      <c r="M11" s="3">
        <v>36</v>
      </c>
      <c r="N11" s="3">
        <v>5</v>
      </c>
      <c r="O11" s="3">
        <v>28</v>
      </c>
      <c r="P11" s="3">
        <v>3</v>
      </c>
      <c r="Q11" s="3">
        <v>0</v>
      </c>
      <c r="R11" s="7">
        <v>0</v>
      </c>
    </row>
    <row r="12" spans="1:18" ht="20" customHeight="1" thickBot="1" x14ac:dyDescent="0.4">
      <c r="A12" s="16" t="str">
        <f>"200107"</f>
        <v>200107</v>
      </c>
      <c r="B12" s="17" t="s">
        <v>26</v>
      </c>
      <c r="C12" s="5" t="s">
        <v>20</v>
      </c>
      <c r="D12" s="5">
        <v>4928</v>
      </c>
      <c r="E12" s="5">
        <v>4059</v>
      </c>
      <c r="F12" s="5">
        <v>4044</v>
      </c>
      <c r="G12" s="5">
        <v>15</v>
      </c>
      <c r="H12" s="5">
        <v>15</v>
      </c>
      <c r="I12" s="5">
        <v>14</v>
      </c>
      <c r="J12" s="5">
        <v>0</v>
      </c>
      <c r="K12" s="5">
        <v>2</v>
      </c>
      <c r="L12" s="5">
        <v>0</v>
      </c>
      <c r="M12" s="5">
        <v>58</v>
      </c>
      <c r="N12" s="5">
        <v>12</v>
      </c>
      <c r="O12" s="5">
        <v>44</v>
      </c>
      <c r="P12" s="5">
        <v>2</v>
      </c>
      <c r="Q12" s="5">
        <v>0</v>
      </c>
      <c r="R12" s="8">
        <v>0</v>
      </c>
    </row>
    <row r="13" spans="1:18" s="2" customFormat="1" ht="35" customHeight="1" thickBot="1" x14ac:dyDescent="0.4">
      <c r="A13" s="30" t="s">
        <v>27</v>
      </c>
      <c r="B13" s="31"/>
      <c r="C13" s="32"/>
      <c r="D13" s="12">
        <v>19340</v>
      </c>
      <c r="E13" s="12">
        <v>16019</v>
      </c>
      <c r="F13" s="12">
        <v>15837</v>
      </c>
      <c r="G13" s="12">
        <v>182</v>
      </c>
      <c r="H13" s="12">
        <v>177</v>
      </c>
      <c r="I13" s="12">
        <v>173</v>
      </c>
      <c r="J13" s="12">
        <v>0</v>
      </c>
      <c r="K13" s="12">
        <v>4</v>
      </c>
      <c r="L13" s="12">
        <v>5</v>
      </c>
      <c r="M13" s="12">
        <v>236</v>
      </c>
      <c r="N13" s="12">
        <v>53</v>
      </c>
      <c r="O13" s="12">
        <v>179</v>
      </c>
      <c r="P13" s="12">
        <v>4</v>
      </c>
      <c r="Q13" s="12">
        <v>0</v>
      </c>
      <c r="R13" s="13">
        <v>0</v>
      </c>
    </row>
    <row r="14" spans="1:18" ht="20" customHeight="1" x14ac:dyDescent="0.35">
      <c r="A14" s="14" t="str">
        <f>"200901"</f>
        <v>200901</v>
      </c>
      <c r="B14" s="19" t="s">
        <v>28</v>
      </c>
      <c r="C14" s="4" t="s">
        <v>29</v>
      </c>
      <c r="D14" s="4">
        <v>4936</v>
      </c>
      <c r="E14" s="4">
        <v>4153</v>
      </c>
      <c r="F14" s="4">
        <v>4117</v>
      </c>
      <c r="G14" s="4">
        <v>36</v>
      </c>
      <c r="H14" s="4">
        <v>36</v>
      </c>
      <c r="I14" s="4">
        <v>33</v>
      </c>
      <c r="J14" s="4">
        <v>0</v>
      </c>
      <c r="K14" s="4">
        <v>3</v>
      </c>
      <c r="L14" s="4">
        <v>0</v>
      </c>
      <c r="M14" s="4">
        <v>99</v>
      </c>
      <c r="N14" s="4">
        <v>16</v>
      </c>
      <c r="O14" s="4">
        <v>80</v>
      </c>
      <c r="P14" s="4">
        <v>3</v>
      </c>
      <c r="Q14" s="4">
        <v>0</v>
      </c>
      <c r="R14" s="6">
        <v>0</v>
      </c>
    </row>
    <row r="15" spans="1:18" ht="20" customHeight="1" x14ac:dyDescent="0.35">
      <c r="A15" s="15" t="str">
        <f>"200902"</f>
        <v>200902</v>
      </c>
      <c r="B15" s="9" t="s">
        <v>30</v>
      </c>
      <c r="C15" s="3" t="s">
        <v>29</v>
      </c>
      <c r="D15" s="3">
        <v>2643</v>
      </c>
      <c r="E15" s="3">
        <v>2243</v>
      </c>
      <c r="F15" s="3">
        <v>2175</v>
      </c>
      <c r="G15" s="3">
        <v>68</v>
      </c>
      <c r="H15" s="3">
        <v>68</v>
      </c>
      <c r="I15" s="3">
        <v>68</v>
      </c>
      <c r="J15" s="3">
        <v>0</v>
      </c>
      <c r="K15" s="3">
        <v>0</v>
      </c>
      <c r="L15" s="3">
        <v>0</v>
      </c>
      <c r="M15" s="3">
        <v>25</v>
      </c>
      <c r="N15" s="3">
        <v>3</v>
      </c>
      <c r="O15" s="3">
        <v>22</v>
      </c>
      <c r="P15" s="3">
        <v>0</v>
      </c>
      <c r="Q15" s="3">
        <v>0</v>
      </c>
      <c r="R15" s="7">
        <v>0</v>
      </c>
    </row>
    <row r="16" spans="1:18" ht="20" customHeight="1" x14ac:dyDescent="0.35">
      <c r="A16" s="15" t="str">
        <f>"200903"</f>
        <v>200903</v>
      </c>
      <c r="B16" s="9" t="s">
        <v>31</v>
      </c>
      <c r="C16" s="3" t="s">
        <v>29</v>
      </c>
      <c r="D16" s="3">
        <v>3736</v>
      </c>
      <c r="E16" s="3">
        <v>3007</v>
      </c>
      <c r="F16" s="3">
        <v>2960</v>
      </c>
      <c r="G16" s="3">
        <v>47</v>
      </c>
      <c r="H16" s="3">
        <v>47</v>
      </c>
      <c r="I16" s="3">
        <v>47</v>
      </c>
      <c r="J16" s="3">
        <v>0</v>
      </c>
      <c r="K16" s="3">
        <v>0</v>
      </c>
      <c r="L16" s="3">
        <v>0</v>
      </c>
      <c r="M16" s="3">
        <v>47</v>
      </c>
      <c r="N16" s="3">
        <v>16</v>
      </c>
      <c r="O16" s="3">
        <v>31</v>
      </c>
      <c r="P16" s="3">
        <v>0</v>
      </c>
      <c r="Q16" s="3">
        <v>0</v>
      </c>
      <c r="R16" s="7">
        <v>0</v>
      </c>
    </row>
    <row r="17" spans="1:18" ht="20" customHeight="1" x14ac:dyDescent="0.35">
      <c r="A17" s="15" t="str">
        <f>"200904"</f>
        <v>200904</v>
      </c>
      <c r="B17" s="9" t="s">
        <v>32</v>
      </c>
      <c r="C17" s="3" t="s">
        <v>29</v>
      </c>
      <c r="D17" s="3">
        <v>4126</v>
      </c>
      <c r="E17" s="3">
        <v>3408</v>
      </c>
      <c r="F17" s="3">
        <v>3393</v>
      </c>
      <c r="G17" s="3">
        <v>15</v>
      </c>
      <c r="H17" s="3">
        <v>13</v>
      </c>
      <c r="I17" s="3">
        <v>12</v>
      </c>
      <c r="J17" s="3">
        <v>0</v>
      </c>
      <c r="K17" s="3">
        <v>1</v>
      </c>
      <c r="L17" s="3">
        <v>2</v>
      </c>
      <c r="M17" s="3">
        <v>26</v>
      </c>
      <c r="N17" s="3">
        <v>9</v>
      </c>
      <c r="O17" s="3">
        <v>16</v>
      </c>
      <c r="P17" s="3">
        <v>1</v>
      </c>
      <c r="Q17" s="3">
        <v>0</v>
      </c>
      <c r="R17" s="7">
        <v>0</v>
      </c>
    </row>
    <row r="18" spans="1:18" ht="20" customHeight="1" thickBot="1" x14ac:dyDescent="0.4">
      <c r="A18" s="16" t="str">
        <f>"200905"</f>
        <v>200905</v>
      </c>
      <c r="B18" s="17" t="s">
        <v>33</v>
      </c>
      <c r="C18" s="5" t="s">
        <v>29</v>
      </c>
      <c r="D18" s="5">
        <v>3899</v>
      </c>
      <c r="E18" s="5">
        <v>3208</v>
      </c>
      <c r="F18" s="5">
        <v>3192</v>
      </c>
      <c r="G18" s="5">
        <v>16</v>
      </c>
      <c r="H18" s="5">
        <v>13</v>
      </c>
      <c r="I18" s="5">
        <v>13</v>
      </c>
      <c r="J18" s="5">
        <v>0</v>
      </c>
      <c r="K18" s="5">
        <v>0</v>
      </c>
      <c r="L18" s="5">
        <v>3</v>
      </c>
      <c r="M18" s="5">
        <v>39</v>
      </c>
      <c r="N18" s="5">
        <v>9</v>
      </c>
      <c r="O18" s="5">
        <v>30</v>
      </c>
      <c r="P18" s="5">
        <v>0</v>
      </c>
      <c r="Q18" s="5">
        <v>0</v>
      </c>
      <c r="R18" s="8">
        <v>0</v>
      </c>
    </row>
    <row r="19" spans="1:18" ht="35" customHeight="1" thickBot="1" x14ac:dyDescent="0.4">
      <c r="A19" s="30" t="s">
        <v>34</v>
      </c>
      <c r="B19" s="31"/>
      <c r="C19" s="32"/>
      <c r="D19" s="12">
        <v>64703</v>
      </c>
      <c r="E19" s="12">
        <v>53531</v>
      </c>
      <c r="F19" s="12">
        <v>52986</v>
      </c>
      <c r="G19" s="12">
        <v>545</v>
      </c>
      <c r="H19" s="12">
        <v>539</v>
      </c>
      <c r="I19" s="12">
        <v>435</v>
      </c>
      <c r="J19" s="12">
        <v>13</v>
      </c>
      <c r="K19" s="12">
        <v>97</v>
      </c>
      <c r="L19" s="12">
        <v>6</v>
      </c>
      <c r="M19" s="12">
        <v>632</v>
      </c>
      <c r="N19" s="12">
        <v>77</v>
      </c>
      <c r="O19" s="12">
        <v>458</v>
      </c>
      <c r="P19" s="12">
        <v>97</v>
      </c>
      <c r="Q19" s="12">
        <v>0</v>
      </c>
      <c r="R19" s="13">
        <v>0</v>
      </c>
    </row>
    <row r="20" spans="1:18" ht="30" customHeight="1" x14ac:dyDescent="0.35">
      <c r="A20" s="14" t="str">
        <f>"201101"</f>
        <v>201101</v>
      </c>
      <c r="B20" s="19" t="s">
        <v>35</v>
      </c>
      <c r="C20" s="4" t="s">
        <v>36</v>
      </c>
      <c r="D20" s="4">
        <v>10919</v>
      </c>
      <c r="E20" s="4">
        <v>9212</v>
      </c>
      <c r="F20" s="4">
        <v>9179</v>
      </c>
      <c r="G20" s="4">
        <v>33</v>
      </c>
      <c r="H20" s="4">
        <v>33</v>
      </c>
      <c r="I20" s="4">
        <v>21</v>
      </c>
      <c r="J20" s="4">
        <v>1</v>
      </c>
      <c r="K20" s="4">
        <v>14</v>
      </c>
      <c r="L20" s="4">
        <v>0</v>
      </c>
      <c r="M20" s="4">
        <v>127</v>
      </c>
      <c r="N20" s="4">
        <v>23</v>
      </c>
      <c r="O20" s="4">
        <v>90</v>
      </c>
      <c r="P20" s="4">
        <v>14</v>
      </c>
      <c r="Q20" s="4">
        <v>0</v>
      </c>
      <c r="R20" s="6">
        <v>0</v>
      </c>
    </row>
    <row r="21" spans="1:18" ht="20" customHeight="1" x14ac:dyDescent="0.35">
      <c r="A21" s="15" t="str">
        <f>"201102"</f>
        <v>201102</v>
      </c>
      <c r="B21" s="9" t="s">
        <v>37</v>
      </c>
      <c r="C21" s="3" t="s">
        <v>36</v>
      </c>
      <c r="D21" s="3">
        <v>4045</v>
      </c>
      <c r="E21" s="3">
        <v>3343</v>
      </c>
      <c r="F21" s="3">
        <v>3308</v>
      </c>
      <c r="G21" s="3">
        <v>35</v>
      </c>
      <c r="H21" s="3">
        <v>35</v>
      </c>
      <c r="I21" s="3">
        <v>32</v>
      </c>
      <c r="J21" s="3">
        <v>1</v>
      </c>
      <c r="K21" s="3">
        <v>2</v>
      </c>
      <c r="L21" s="3">
        <v>0</v>
      </c>
      <c r="M21" s="3">
        <v>29</v>
      </c>
      <c r="N21" s="3">
        <v>4</v>
      </c>
      <c r="O21" s="3">
        <v>23</v>
      </c>
      <c r="P21" s="3">
        <v>2</v>
      </c>
      <c r="Q21" s="3">
        <v>0</v>
      </c>
      <c r="R21" s="7">
        <v>0</v>
      </c>
    </row>
    <row r="22" spans="1:18" ht="20" customHeight="1" x14ac:dyDescent="0.35">
      <c r="A22" s="15" t="str">
        <f>"201103"</f>
        <v>201103</v>
      </c>
      <c r="B22" s="9" t="s">
        <v>38</v>
      </c>
      <c r="C22" s="3" t="s">
        <v>36</v>
      </c>
      <c r="D22" s="3">
        <v>3227</v>
      </c>
      <c r="E22" s="3">
        <v>2618</v>
      </c>
      <c r="F22" s="3">
        <v>2593</v>
      </c>
      <c r="G22" s="3">
        <v>25</v>
      </c>
      <c r="H22" s="3">
        <v>25</v>
      </c>
      <c r="I22" s="3">
        <v>22</v>
      </c>
      <c r="J22" s="3">
        <v>0</v>
      </c>
      <c r="K22" s="3">
        <v>3</v>
      </c>
      <c r="L22" s="3">
        <v>0</v>
      </c>
      <c r="M22" s="3">
        <v>26</v>
      </c>
      <c r="N22" s="3">
        <v>3</v>
      </c>
      <c r="O22" s="3">
        <v>20</v>
      </c>
      <c r="P22" s="3">
        <v>3</v>
      </c>
      <c r="Q22" s="3">
        <v>0</v>
      </c>
      <c r="R22" s="7">
        <v>0</v>
      </c>
    </row>
    <row r="23" spans="1:18" ht="20" customHeight="1" x14ac:dyDescent="0.35">
      <c r="A23" s="15" t="str">
        <f>"201104"</f>
        <v>201104</v>
      </c>
      <c r="B23" s="9" t="s">
        <v>39</v>
      </c>
      <c r="C23" s="3" t="s">
        <v>36</v>
      </c>
      <c r="D23" s="3">
        <v>2913</v>
      </c>
      <c r="E23" s="3">
        <v>2475</v>
      </c>
      <c r="F23" s="3">
        <v>2389</v>
      </c>
      <c r="G23" s="3">
        <v>86</v>
      </c>
      <c r="H23" s="3">
        <v>86</v>
      </c>
      <c r="I23" s="3">
        <v>76</v>
      </c>
      <c r="J23" s="3">
        <v>1</v>
      </c>
      <c r="K23" s="3">
        <v>10</v>
      </c>
      <c r="L23" s="3">
        <v>0</v>
      </c>
      <c r="M23" s="3">
        <v>34</v>
      </c>
      <c r="N23" s="3">
        <v>4</v>
      </c>
      <c r="O23" s="3">
        <v>20</v>
      </c>
      <c r="P23" s="3">
        <v>10</v>
      </c>
      <c r="Q23" s="3">
        <v>0</v>
      </c>
      <c r="R23" s="7">
        <v>0</v>
      </c>
    </row>
    <row r="24" spans="1:18" ht="20" customHeight="1" x14ac:dyDescent="0.35">
      <c r="A24" s="15" t="str">
        <f>"201105"</f>
        <v>201105</v>
      </c>
      <c r="B24" s="9" t="s">
        <v>40</v>
      </c>
      <c r="C24" s="3" t="s">
        <v>36</v>
      </c>
      <c r="D24" s="3">
        <v>3920</v>
      </c>
      <c r="E24" s="3">
        <v>3182</v>
      </c>
      <c r="F24" s="3">
        <v>3141</v>
      </c>
      <c r="G24" s="3">
        <v>41</v>
      </c>
      <c r="H24" s="3">
        <v>40</v>
      </c>
      <c r="I24" s="3">
        <v>39</v>
      </c>
      <c r="J24" s="3">
        <v>0</v>
      </c>
      <c r="K24" s="3">
        <v>1</v>
      </c>
      <c r="L24" s="3">
        <v>1</v>
      </c>
      <c r="M24" s="3">
        <v>29</v>
      </c>
      <c r="N24" s="3">
        <v>5</v>
      </c>
      <c r="O24" s="3">
        <v>23</v>
      </c>
      <c r="P24" s="3">
        <v>1</v>
      </c>
      <c r="Q24" s="3">
        <v>0</v>
      </c>
      <c r="R24" s="7">
        <v>0</v>
      </c>
    </row>
    <row r="25" spans="1:18" ht="20" customHeight="1" x14ac:dyDescent="0.35">
      <c r="A25" s="15" t="str">
        <f>"201106"</f>
        <v>201106</v>
      </c>
      <c r="B25" s="9" t="s">
        <v>41</v>
      </c>
      <c r="C25" s="3" t="s">
        <v>36</v>
      </c>
      <c r="D25" s="3">
        <v>2596</v>
      </c>
      <c r="E25" s="3">
        <v>2145</v>
      </c>
      <c r="F25" s="3">
        <v>2085</v>
      </c>
      <c r="G25" s="3">
        <v>60</v>
      </c>
      <c r="H25" s="3">
        <v>59</v>
      </c>
      <c r="I25" s="3">
        <v>45</v>
      </c>
      <c r="J25" s="3">
        <v>0</v>
      </c>
      <c r="K25" s="3">
        <v>15</v>
      </c>
      <c r="L25" s="3">
        <v>1</v>
      </c>
      <c r="M25" s="3">
        <v>27</v>
      </c>
      <c r="N25" s="3">
        <v>3</v>
      </c>
      <c r="O25" s="3">
        <v>9</v>
      </c>
      <c r="P25" s="3">
        <v>15</v>
      </c>
      <c r="Q25" s="3">
        <v>0</v>
      </c>
      <c r="R25" s="7">
        <v>0</v>
      </c>
    </row>
    <row r="26" spans="1:18" ht="20" customHeight="1" x14ac:dyDescent="0.35">
      <c r="A26" s="15" t="str">
        <f>"201107"</f>
        <v>201107</v>
      </c>
      <c r="B26" s="9" t="s">
        <v>42</v>
      </c>
      <c r="C26" s="3" t="s">
        <v>36</v>
      </c>
      <c r="D26" s="3">
        <v>3332</v>
      </c>
      <c r="E26" s="3">
        <v>2763</v>
      </c>
      <c r="F26" s="3">
        <v>2728</v>
      </c>
      <c r="G26" s="3">
        <v>35</v>
      </c>
      <c r="H26" s="3">
        <v>34</v>
      </c>
      <c r="I26" s="3">
        <v>30</v>
      </c>
      <c r="J26" s="3">
        <v>3</v>
      </c>
      <c r="K26" s="3">
        <v>1</v>
      </c>
      <c r="L26" s="3">
        <v>1</v>
      </c>
      <c r="M26" s="3">
        <v>30</v>
      </c>
      <c r="N26" s="3">
        <v>3</v>
      </c>
      <c r="O26" s="3">
        <v>26</v>
      </c>
      <c r="P26" s="3">
        <v>1</v>
      </c>
      <c r="Q26" s="3">
        <v>0</v>
      </c>
      <c r="R26" s="7">
        <v>0</v>
      </c>
    </row>
    <row r="27" spans="1:18" ht="20" customHeight="1" x14ac:dyDescent="0.35">
      <c r="A27" s="15" t="str">
        <f>"201108"</f>
        <v>201108</v>
      </c>
      <c r="B27" s="9" t="s">
        <v>43</v>
      </c>
      <c r="C27" s="3" t="s">
        <v>36</v>
      </c>
      <c r="D27" s="3">
        <v>24222</v>
      </c>
      <c r="E27" s="3">
        <v>19853</v>
      </c>
      <c r="F27" s="3">
        <v>19720</v>
      </c>
      <c r="G27" s="3">
        <v>133</v>
      </c>
      <c r="H27" s="3">
        <v>131</v>
      </c>
      <c r="I27" s="3">
        <v>87</v>
      </c>
      <c r="J27" s="3">
        <v>0</v>
      </c>
      <c r="K27" s="3">
        <v>45</v>
      </c>
      <c r="L27" s="3">
        <v>2</v>
      </c>
      <c r="M27" s="3">
        <v>250</v>
      </c>
      <c r="N27" s="3">
        <v>20</v>
      </c>
      <c r="O27" s="3">
        <v>185</v>
      </c>
      <c r="P27" s="3">
        <v>45</v>
      </c>
      <c r="Q27" s="3">
        <v>0</v>
      </c>
      <c r="R27" s="7">
        <v>0</v>
      </c>
    </row>
    <row r="28" spans="1:18" ht="20" customHeight="1" x14ac:dyDescent="0.35">
      <c r="A28" s="15" t="str">
        <f>"201109"</f>
        <v>201109</v>
      </c>
      <c r="B28" s="9" t="s">
        <v>44</v>
      </c>
      <c r="C28" s="3" t="s">
        <v>36</v>
      </c>
      <c r="D28" s="3">
        <v>6692</v>
      </c>
      <c r="E28" s="3">
        <v>5564</v>
      </c>
      <c r="F28" s="3">
        <v>5510</v>
      </c>
      <c r="G28" s="3">
        <v>54</v>
      </c>
      <c r="H28" s="3">
        <v>53</v>
      </c>
      <c r="I28" s="3">
        <v>45</v>
      </c>
      <c r="J28" s="3">
        <v>2</v>
      </c>
      <c r="K28" s="3">
        <v>6</v>
      </c>
      <c r="L28" s="3">
        <v>1</v>
      </c>
      <c r="M28" s="3">
        <v>52</v>
      </c>
      <c r="N28" s="3">
        <v>8</v>
      </c>
      <c r="O28" s="3">
        <v>38</v>
      </c>
      <c r="P28" s="3">
        <v>6</v>
      </c>
      <c r="Q28" s="3">
        <v>0</v>
      </c>
      <c r="R28" s="7">
        <v>0</v>
      </c>
    </row>
    <row r="29" spans="1:18" ht="20" customHeight="1" thickBot="1" x14ac:dyDescent="0.4">
      <c r="A29" s="16" t="str">
        <f>"201110"</f>
        <v>201110</v>
      </c>
      <c r="B29" s="17" t="s">
        <v>45</v>
      </c>
      <c r="C29" s="5" t="s">
        <v>36</v>
      </c>
      <c r="D29" s="5">
        <v>2837</v>
      </c>
      <c r="E29" s="5">
        <v>2376</v>
      </c>
      <c r="F29" s="5">
        <v>2333</v>
      </c>
      <c r="G29" s="5">
        <v>43</v>
      </c>
      <c r="H29" s="5">
        <v>43</v>
      </c>
      <c r="I29" s="5">
        <v>38</v>
      </c>
      <c r="J29" s="5">
        <v>5</v>
      </c>
      <c r="K29" s="5">
        <v>0</v>
      </c>
      <c r="L29" s="5">
        <v>0</v>
      </c>
      <c r="M29" s="5">
        <v>28</v>
      </c>
      <c r="N29" s="5">
        <v>4</v>
      </c>
      <c r="O29" s="5">
        <v>24</v>
      </c>
      <c r="P29" s="5">
        <v>0</v>
      </c>
      <c r="Q29" s="5">
        <v>0</v>
      </c>
      <c r="R29" s="8">
        <v>0</v>
      </c>
    </row>
    <row r="30" spans="1:18" ht="35" customHeight="1" thickBot="1" x14ac:dyDescent="0.4">
      <c r="A30" s="30" t="s">
        <v>46</v>
      </c>
      <c r="B30" s="31"/>
      <c r="C30" s="32"/>
      <c r="D30" s="12">
        <v>35713</v>
      </c>
      <c r="E30" s="12">
        <v>28552</v>
      </c>
      <c r="F30" s="12">
        <v>27975</v>
      </c>
      <c r="G30" s="12">
        <v>577</v>
      </c>
      <c r="H30" s="12">
        <v>577</v>
      </c>
      <c r="I30" s="12">
        <v>508</v>
      </c>
      <c r="J30" s="12">
        <v>31</v>
      </c>
      <c r="K30" s="12">
        <v>41</v>
      </c>
      <c r="L30" s="12">
        <v>0</v>
      </c>
      <c r="M30" s="12">
        <v>380</v>
      </c>
      <c r="N30" s="12">
        <v>74</v>
      </c>
      <c r="O30" s="12">
        <v>265</v>
      </c>
      <c r="P30" s="12">
        <v>41</v>
      </c>
      <c r="Q30" s="12">
        <v>0</v>
      </c>
      <c r="R30" s="13">
        <v>0</v>
      </c>
    </row>
    <row r="31" spans="1:18" ht="30" customHeight="1" x14ac:dyDescent="0.35">
      <c r="A31" s="14" t="str">
        <f>"201201"</f>
        <v>201201</v>
      </c>
      <c r="B31" s="19" t="s">
        <v>47</v>
      </c>
      <c r="C31" s="4" t="s">
        <v>48</v>
      </c>
      <c r="D31" s="4">
        <v>3118</v>
      </c>
      <c r="E31" s="4">
        <v>2460</v>
      </c>
      <c r="F31" s="4">
        <v>2437</v>
      </c>
      <c r="G31" s="4">
        <v>23</v>
      </c>
      <c r="H31" s="4">
        <v>23</v>
      </c>
      <c r="I31" s="4">
        <v>23</v>
      </c>
      <c r="J31" s="4">
        <v>0</v>
      </c>
      <c r="K31" s="4">
        <v>0</v>
      </c>
      <c r="L31" s="4">
        <v>0</v>
      </c>
      <c r="M31" s="4">
        <v>22</v>
      </c>
      <c r="N31" s="4">
        <v>6</v>
      </c>
      <c r="O31" s="4">
        <v>16</v>
      </c>
      <c r="P31" s="4">
        <v>0</v>
      </c>
      <c r="Q31" s="4">
        <v>0</v>
      </c>
      <c r="R31" s="6">
        <v>0</v>
      </c>
    </row>
    <row r="32" spans="1:18" ht="20" customHeight="1" x14ac:dyDescent="0.35">
      <c r="A32" s="15" t="str">
        <f>"201202"</f>
        <v>201202</v>
      </c>
      <c r="B32" s="9" t="s">
        <v>49</v>
      </c>
      <c r="C32" s="3" t="s">
        <v>48</v>
      </c>
      <c r="D32" s="3">
        <v>4252</v>
      </c>
      <c r="E32" s="3">
        <v>3427</v>
      </c>
      <c r="F32" s="3">
        <v>3274</v>
      </c>
      <c r="G32" s="3">
        <v>153</v>
      </c>
      <c r="H32" s="3">
        <v>153</v>
      </c>
      <c r="I32" s="3">
        <v>114</v>
      </c>
      <c r="J32" s="3">
        <v>26</v>
      </c>
      <c r="K32" s="3">
        <v>13</v>
      </c>
      <c r="L32" s="3">
        <v>0</v>
      </c>
      <c r="M32" s="3">
        <v>67</v>
      </c>
      <c r="N32" s="3">
        <v>12</v>
      </c>
      <c r="O32" s="3">
        <v>42</v>
      </c>
      <c r="P32" s="3">
        <v>13</v>
      </c>
      <c r="Q32" s="3">
        <v>0</v>
      </c>
      <c r="R32" s="7">
        <v>0</v>
      </c>
    </row>
    <row r="33" spans="1:18" ht="20" customHeight="1" x14ac:dyDescent="0.35">
      <c r="A33" s="15" t="str">
        <f>"201203"</f>
        <v>201203</v>
      </c>
      <c r="B33" s="9" t="s">
        <v>50</v>
      </c>
      <c r="C33" s="3" t="s">
        <v>48</v>
      </c>
      <c r="D33" s="3">
        <v>3136</v>
      </c>
      <c r="E33" s="3">
        <v>2498</v>
      </c>
      <c r="F33" s="3">
        <v>2452</v>
      </c>
      <c r="G33" s="3">
        <v>46</v>
      </c>
      <c r="H33" s="3">
        <v>46</v>
      </c>
      <c r="I33" s="3">
        <v>42</v>
      </c>
      <c r="J33" s="3">
        <v>1</v>
      </c>
      <c r="K33" s="3">
        <v>3</v>
      </c>
      <c r="L33" s="3">
        <v>0</v>
      </c>
      <c r="M33" s="3">
        <v>33</v>
      </c>
      <c r="N33" s="3">
        <v>9</v>
      </c>
      <c r="O33" s="3">
        <v>21</v>
      </c>
      <c r="P33" s="3">
        <v>3</v>
      </c>
      <c r="Q33" s="3">
        <v>0</v>
      </c>
      <c r="R33" s="7">
        <v>0</v>
      </c>
    </row>
    <row r="34" spans="1:18" ht="20" customHeight="1" x14ac:dyDescent="0.35">
      <c r="A34" s="15" t="str">
        <f>"201204"</f>
        <v>201204</v>
      </c>
      <c r="B34" s="9" t="s">
        <v>51</v>
      </c>
      <c r="C34" s="3" t="s">
        <v>48</v>
      </c>
      <c r="D34" s="3">
        <v>2941</v>
      </c>
      <c r="E34" s="3">
        <v>2333</v>
      </c>
      <c r="F34" s="3">
        <v>2286</v>
      </c>
      <c r="G34" s="3">
        <v>47</v>
      </c>
      <c r="H34" s="3">
        <v>47</v>
      </c>
      <c r="I34" s="3">
        <v>44</v>
      </c>
      <c r="J34" s="3">
        <v>0</v>
      </c>
      <c r="K34" s="3">
        <v>4</v>
      </c>
      <c r="L34" s="3">
        <v>0</v>
      </c>
      <c r="M34" s="3">
        <v>35</v>
      </c>
      <c r="N34" s="3">
        <v>6</v>
      </c>
      <c r="O34" s="3">
        <v>25</v>
      </c>
      <c r="P34" s="3">
        <v>4</v>
      </c>
      <c r="Q34" s="3">
        <v>0</v>
      </c>
      <c r="R34" s="7">
        <v>0</v>
      </c>
    </row>
    <row r="35" spans="1:18" ht="20" customHeight="1" x14ac:dyDescent="0.35">
      <c r="A35" s="15" t="str">
        <f>"201205"</f>
        <v>201205</v>
      </c>
      <c r="B35" s="9" t="s">
        <v>52</v>
      </c>
      <c r="C35" s="3" t="s">
        <v>48</v>
      </c>
      <c r="D35" s="3">
        <v>5814</v>
      </c>
      <c r="E35" s="3">
        <v>4618</v>
      </c>
      <c r="F35" s="3">
        <v>4592</v>
      </c>
      <c r="G35" s="3">
        <v>26</v>
      </c>
      <c r="H35" s="3">
        <v>26</v>
      </c>
      <c r="I35" s="3">
        <v>19</v>
      </c>
      <c r="J35" s="3">
        <v>1</v>
      </c>
      <c r="K35" s="3">
        <v>6</v>
      </c>
      <c r="L35" s="3">
        <v>0</v>
      </c>
      <c r="M35" s="3">
        <v>61</v>
      </c>
      <c r="N35" s="3">
        <v>16</v>
      </c>
      <c r="O35" s="3">
        <v>39</v>
      </c>
      <c r="P35" s="3">
        <v>6</v>
      </c>
      <c r="Q35" s="3">
        <v>0</v>
      </c>
      <c r="R35" s="7">
        <v>0</v>
      </c>
    </row>
    <row r="36" spans="1:18" ht="30" customHeight="1" x14ac:dyDescent="0.35">
      <c r="A36" s="15" t="str">
        <f>"201206"</f>
        <v>201206</v>
      </c>
      <c r="B36" s="9" t="s">
        <v>53</v>
      </c>
      <c r="C36" s="3" t="s">
        <v>48</v>
      </c>
      <c r="D36" s="3">
        <v>2372</v>
      </c>
      <c r="E36" s="3">
        <v>1920</v>
      </c>
      <c r="F36" s="3">
        <v>1899</v>
      </c>
      <c r="G36" s="3">
        <v>21</v>
      </c>
      <c r="H36" s="3">
        <v>21</v>
      </c>
      <c r="I36" s="3">
        <v>20</v>
      </c>
      <c r="J36" s="3">
        <v>0</v>
      </c>
      <c r="K36" s="3">
        <v>1</v>
      </c>
      <c r="L36" s="3">
        <v>0</v>
      </c>
      <c r="M36" s="3">
        <v>30</v>
      </c>
      <c r="N36" s="3">
        <v>7</v>
      </c>
      <c r="O36" s="3">
        <v>22</v>
      </c>
      <c r="P36" s="3">
        <v>1</v>
      </c>
      <c r="Q36" s="3">
        <v>0</v>
      </c>
      <c r="R36" s="7">
        <v>0</v>
      </c>
    </row>
    <row r="37" spans="1:18" ht="20" customHeight="1" x14ac:dyDescent="0.35">
      <c r="A37" s="15" t="str">
        <f>"201207"</f>
        <v>201207</v>
      </c>
      <c r="B37" s="9" t="s">
        <v>54</v>
      </c>
      <c r="C37" s="3" t="s">
        <v>48</v>
      </c>
      <c r="D37" s="3">
        <v>7793</v>
      </c>
      <c r="E37" s="3">
        <v>6221</v>
      </c>
      <c r="F37" s="3">
        <v>6047</v>
      </c>
      <c r="G37" s="3">
        <v>174</v>
      </c>
      <c r="H37" s="3">
        <v>174</v>
      </c>
      <c r="I37" s="3">
        <v>165</v>
      </c>
      <c r="J37" s="3">
        <v>1</v>
      </c>
      <c r="K37" s="3">
        <v>8</v>
      </c>
      <c r="L37" s="3">
        <v>0</v>
      </c>
      <c r="M37" s="3">
        <v>73</v>
      </c>
      <c r="N37" s="3">
        <v>10</v>
      </c>
      <c r="O37" s="3">
        <v>55</v>
      </c>
      <c r="P37" s="3">
        <v>8</v>
      </c>
      <c r="Q37" s="3">
        <v>0</v>
      </c>
      <c r="R37" s="7">
        <v>0</v>
      </c>
    </row>
    <row r="38" spans="1:18" ht="20" customHeight="1" x14ac:dyDescent="0.35">
      <c r="A38" s="15" t="str">
        <f>"201208"</f>
        <v>201208</v>
      </c>
      <c r="B38" s="9" t="s">
        <v>55</v>
      </c>
      <c r="C38" s="3" t="s">
        <v>48</v>
      </c>
      <c r="D38" s="3">
        <v>3999</v>
      </c>
      <c r="E38" s="3">
        <v>3216</v>
      </c>
      <c r="F38" s="3">
        <v>3153</v>
      </c>
      <c r="G38" s="3">
        <v>63</v>
      </c>
      <c r="H38" s="3">
        <v>63</v>
      </c>
      <c r="I38" s="3">
        <v>58</v>
      </c>
      <c r="J38" s="3">
        <v>1</v>
      </c>
      <c r="K38" s="3">
        <v>6</v>
      </c>
      <c r="L38" s="3">
        <v>0</v>
      </c>
      <c r="M38" s="3">
        <v>38</v>
      </c>
      <c r="N38" s="3">
        <v>7</v>
      </c>
      <c r="O38" s="3">
        <v>25</v>
      </c>
      <c r="P38" s="3">
        <v>6</v>
      </c>
      <c r="Q38" s="3">
        <v>0</v>
      </c>
      <c r="R38" s="7">
        <v>0</v>
      </c>
    </row>
    <row r="39" spans="1:18" ht="20" customHeight="1" x14ac:dyDescent="0.35">
      <c r="A39" s="15" t="str">
        <f>"201209"</f>
        <v>201209</v>
      </c>
      <c r="B39" s="9" t="s">
        <v>56</v>
      </c>
      <c r="C39" s="3" t="s">
        <v>48</v>
      </c>
      <c r="D39" s="3">
        <v>2288</v>
      </c>
      <c r="E39" s="3">
        <v>1859</v>
      </c>
      <c r="F39" s="3">
        <v>1835</v>
      </c>
      <c r="G39" s="3">
        <v>24</v>
      </c>
      <c r="H39" s="3">
        <v>24</v>
      </c>
      <c r="I39" s="3">
        <v>23</v>
      </c>
      <c r="J39" s="3">
        <v>1</v>
      </c>
      <c r="K39" s="3">
        <v>0</v>
      </c>
      <c r="L39" s="3">
        <v>0</v>
      </c>
      <c r="M39" s="3">
        <v>21</v>
      </c>
      <c r="N39" s="3">
        <v>1</v>
      </c>
      <c r="O39" s="3">
        <v>20</v>
      </c>
      <c r="P39" s="3">
        <v>0</v>
      </c>
      <c r="Q39" s="3">
        <v>0</v>
      </c>
      <c r="R39" s="7">
        <v>0</v>
      </c>
    </row>
    <row r="40" spans="1:18" ht="35" customHeight="1" thickBot="1" x14ac:dyDescent="0.4">
      <c r="A40" s="33" t="s">
        <v>57</v>
      </c>
      <c r="B40" s="34"/>
      <c r="C40" s="3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8"/>
    </row>
    <row r="41" spans="1:18" ht="20" customHeight="1" thickBot="1" x14ac:dyDescent="0.4">
      <c r="A41" s="18" t="str">
        <f>"206301"</f>
        <v>206301</v>
      </c>
      <c r="B41" s="36" t="s">
        <v>58</v>
      </c>
      <c r="C41" s="37"/>
      <c r="D41" s="12">
        <v>65837</v>
      </c>
      <c r="E41" s="12">
        <v>52698</v>
      </c>
      <c r="F41" s="12">
        <v>52386</v>
      </c>
      <c r="G41" s="12">
        <v>312</v>
      </c>
      <c r="H41" s="12">
        <v>310</v>
      </c>
      <c r="I41" s="12">
        <v>189</v>
      </c>
      <c r="J41" s="12">
        <v>16</v>
      </c>
      <c r="K41" s="12">
        <v>114</v>
      </c>
      <c r="L41" s="12">
        <v>2</v>
      </c>
      <c r="M41" s="12">
        <v>1222</v>
      </c>
      <c r="N41" s="12">
        <v>158</v>
      </c>
      <c r="O41" s="12">
        <v>950</v>
      </c>
      <c r="P41" s="12">
        <v>114</v>
      </c>
      <c r="Q41" s="12">
        <v>0</v>
      </c>
      <c r="R41" s="13">
        <v>0</v>
      </c>
    </row>
    <row r="42" spans="1:18" ht="35" customHeight="1" thickBot="1" x14ac:dyDescent="0.4">
      <c r="A42" s="25" t="s">
        <v>60</v>
      </c>
      <c r="B42" s="26"/>
      <c r="C42" s="38"/>
      <c r="D42" s="39">
        <v>240776</v>
      </c>
      <c r="E42" s="39">
        <v>196039</v>
      </c>
      <c r="F42" s="39">
        <v>193996</v>
      </c>
      <c r="G42" s="39">
        <v>2043</v>
      </c>
      <c r="H42" s="39">
        <v>2029</v>
      </c>
      <c r="I42" s="39">
        <v>1656</v>
      </c>
      <c r="J42" s="39">
        <v>75</v>
      </c>
      <c r="K42" s="39">
        <v>321</v>
      </c>
      <c r="L42" s="39">
        <v>14</v>
      </c>
      <c r="M42" s="39">
        <v>3194</v>
      </c>
      <c r="N42" s="39">
        <v>537</v>
      </c>
      <c r="O42" s="39">
        <v>2336</v>
      </c>
      <c r="P42" s="39">
        <v>321</v>
      </c>
      <c r="Q42" s="39">
        <v>0</v>
      </c>
      <c r="R42" s="40">
        <v>0</v>
      </c>
    </row>
  </sheetData>
  <mergeCells count="8">
    <mergeCell ref="A42:C42"/>
    <mergeCell ref="A2:R2"/>
    <mergeCell ref="A5:C5"/>
    <mergeCell ref="A13:C13"/>
    <mergeCell ref="A19:C19"/>
    <mergeCell ref="A30:C30"/>
    <mergeCell ref="A40:C40"/>
    <mergeCell ref="B41:C41"/>
  </mergeCells>
  <pageMargins left="0.11811023622047245" right="0.11811023622047245" top="0.11811023622047245" bottom="0.11811023622047245" header="0.11811023622047245" footer="0.11811023622047245"/>
  <pageSetup paperSize="8" scale="73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38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rejestr_wyborcow_20170124_0928</vt:lpstr>
      <vt:lpstr>Arkusz1</vt:lpstr>
      <vt:lpstr>rejestr_wyborcow_20170124_0928!Obszar_wydruku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Mialkowski</dc:creator>
  <cp:lastModifiedBy>Wojciech Mialkowski</cp:lastModifiedBy>
  <cp:lastPrinted>2022-07-22T07:43:24Z</cp:lastPrinted>
  <dcterms:created xsi:type="dcterms:W3CDTF">2017-01-24T10:10:39Z</dcterms:created>
  <dcterms:modified xsi:type="dcterms:W3CDTF">2022-07-22T08:27:30Z</dcterms:modified>
</cp:coreProperties>
</file>