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ojciech_mialkowski\Desktop\KW\D-I PW\R-4 rejestr-wyborcow\1. meldunek\2022\"/>
    </mc:Choice>
  </mc:AlternateContent>
  <bookViews>
    <workbookView xWindow="0" yWindow="0" windowWidth="24000" windowHeight="9630"/>
  </bookViews>
  <sheets>
    <sheet name="rejestr_wyborcow_20170124_0928" sheetId="1" r:id="rId1"/>
    <sheet name="Arkusz1" sheetId="2" r:id="rId2"/>
  </sheets>
  <definedNames>
    <definedName name="_xlnm.Print_Area" localSheetId="0">rejestr_wyborcow_20170124_0928!$A$1:$R$42</definedName>
  </definedNames>
  <calcPr calcId="162913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4" i="1"/>
  <c r="A15" i="1"/>
  <c r="A16" i="1"/>
  <c r="A17" i="1"/>
  <c r="A18" i="1"/>
  <c r="A20" i="1"/>
  <c r="A21" i="1"/>
  <c r="A22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7" i="1"/>
  <c r="A38" i="1"/>
  <c r="A39" i="1"/>
  <c r="A41" i="1"/>
</calcChain>
</file>

<file path=xl/sharedStrings.xml><?xml version="1.0" encoding="utf-8"?>
<sst xmlns="http://schemas.openxmlformats.org/spreadsheetml/2006/main" count="88" uniqueCount="61">
  <si>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</si>
  <si>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</si>
  <si>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</si>
  <si>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</si>
  <si>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</si>
  <si>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</si>
  <si>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</si>
  <si>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</si>
  <si>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</si>
  <si>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</si>
  <si>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</si>
  <si>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</si>
  <si>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</si>
  <si>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</si>
  <si>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</si>
  <si>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</si>
  <si>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</si>
  <si>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</si>
  <si>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augustowski</t>
  </si>
  <si>
    <t>m. Augustów</t>
  </si>
  <si>
    <t>augustowski</t>
  </si>
  <si>
    <t>gm. Augustów</t>
  </si>
  <si>
    <t>gm. Bargłów Kościelny</t>
  </si>
  <si>
    <t>gm. Lipsk</t>
  </si>
  <si>
    <t>gm. Nowinka</t>
  </si>
  <si>
    <t>gm. Płaska</t>
  </si>
  <si>
    <t>gm. Sztabin</t>
  </si>
  <si>
    <t>Powiat sejneński</t>
  </si>
  <si>
    <t>m. Sejny</t>
  </si>
  <si>
    <t>sejneński</t>
  </si>
  <si>
    <t>gm. Giby</t>
  </si>
  <si>
    <t>gm. Krasnopol</t>
  </si>
  <si>
    <t>gm. Puńsk</t>
  </si>
  <si>
    <t>gm. Sejny</t>
  </si>
  <si>
    <t>Powiat sokólski</t>
  </si>
  <si>
    <t>gm. Dąbrowa Białostocka</t>
  </si>
  <si>
    <t>sokólski</t>
  </si>
  <si>
    <t>gm. Janów</t>
  </si>
  <si>
    <t>gm. Korycin</t>
  </si>
  <si>
    <t>gm. Krynki</t>
  </si>
  <si>
    <t>gm. Kuźnica</t>
  </si>
  <si>
    <t>gm. Nowy Dwór</t>
  </si>
  <si>
    <t>gm. Sidra</t>
  </si>
  <si>
    <t>gm. Sokółka</t>
  </si>
  <si>
    <t>gm. Suchowola</t>
  </si>
  <si>
    <t>gm. Szudziałowo</t>
  </si>
  <si>
    <t>Powiat suwalski</t>
  </si>
  <si>
    <t>gm. Bakałarzewo</t>
  </si>
  <si>
    <t>suwalski</t>
  </si>
  <si>
    <t>gm. Filipów</t>
  </si>
  <si>
    <t>gm. Jeleniewo</t>
  </si>
  <si>
    <t>gm. Przerośl</t>
  </si>
  <si>
    <t>gm. Raczki</t>
  </si>
  <si>
    <t>gm. Rutka-Tartak</t>
  </si>
  <si>
    <t>gm. Suwałki</t>
  </si>
  <si>
    <t>gm. Szypliszki</t>
  </si>
  <si>
    <t>gm. Wiżajny</t>
  </si>
  <si>
    <t>Miasto na prawach powiatu</t>
  </si>
  <si>
    <t>m. Suwałki</t>
  </si>
  <si>
    <t>SUMA</t>
  </si>
  <si>
    <t>Delegatura KBW w Suwałkach - dane za III kwartał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</si>
</sst>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3" fontId="18" fillId="0" borderId="13" xfId="0" applyNumberFormat="1" applyFont="1" applyBorder="1" applyAlignment="1">
      <alignment horizontal="left" vertical="center"/>
    </xf>
    <xf numFmtId="3" fontId="18" fillId="0" borderId="14" xfId="0" applyNumberFormat="1" applyFont="1" applyBorder="1" applyAlignment="1">
      <alignment horizontal="left" vertical="center"/>
    </xf>
    <xf numFmtId="3" fontId="18" fillId="0" borderId="15" xfId="0" applyNumberFormat="1" applyFont="1" applyBorder="1" applyAlignment="1">
      <alignment horizontal="left" vertical="center"/>
    </xf>
    <xf numFmtId="3" fontId="18" fillId="0" borderId="13" xfId="0" applyNumberFormat="1" applyFont="1" applyBorder="1" applyAlignment="1">
      <alignment horizontal="left" vertical="center" wrapText="1"/>
    </xf>
    <xf numFmtId="3" fontId="18" fillId="0" borderId="17" xfId="0" applyNumberFormat="1" applyFont="1" applyBorder="1" applyAlignment="1">
      <alignment horizontal="left" vertical="center"/>
    </xf>
    <xf numFmtId="3" fontId="18" fillId="0" borderId="18" xfId="0" applyNumberFormat="1" applyFont="1" applyBorder="1" applyAlignment="1">
      <alignment horizontal="left" vertical="center"/>
    </xf>
    <xf numFmtId="3" fontId="19" fillId="0" borderId="17" xfId="0" applyNumberFormat="1" applyFont="1" applyBorder="1" applyAlignment="1">
      <alignment horizontal="left" vertical="center"/>
    </xf>
    <xf numFmtId="3" fontId="19" fillId="0" borderId="18" xfId="0" applyNumberFormat="1" applyFont="1" applyBorder="1" applyAlignment="1">
      <alignment horizontal="left" vertical="center"/>
    </xf>
    <xf numFmtId="3" fontId="18" fillId="0" borderId="15" xfId="0" applyNumberFormat="1" applyFont="1" applyBorder="1" applyAlignment="1">
      <alignment horizontal="left" vertical="center" wrapText="1"/>
    </xf>
    <xf numFmtId="3" fontId="18" fillId="0" borderId="14" xfId="0" applyNumberFormat="1" applyFont="1" applyBorder="1" applyAlignment="1">
      <alignment horizontal="left" vertical="center" wrapText="1"/>
    </xf>
    <xf numFmtId="3" fontId="20" fillId="0" borderId="0" xfId="0" applyNumberFormat="1" applyFont="1" applyBorder="1" applyAlignment="1">
      <alignment wrapText="1"/>
    </xf>
    <xf numFmtId="3" fontId="19" fillId="0" borderId="16" xfId="0" applyNumberFormat="1" applyFont="1" applyBorder="1" applyAlignment="1">
      <alignment horizontal="center" vertical="center"/>
    </xf>
    <xf numFmtId="3" fontId="19" fillId="0" borderId="17" xfId="0" applyNumberFormat="1" applyFont="1" applyBorder="1" applyAlignment="1">
      <alignment horizontal="center" vertical="center"/>
    </xf>
    <xf numFmtId="3" fontId="19" fillId="35" borderId="10" xfId="0" applyNumberFormat="1" applyFont="1" applyFill="1" applyBorder="1" applyAlignment="1">
      <alignment horizontal="center" vertical="center"/>
    </xf>
    <xf numFmtId="3" fontId="19" fillId="35" borderId="11" xfId="0" applyNumberFormat="1" applyFont="1" applyFill="1" applyBorder="1" applyAlignment="1">
      <alignment horizontal="center" vertical="center"/>
    </xf>
    <xf numFmtId="3" fontId="19" fillId="35" borderId="12" xfId="0" applyNumberFormat="1" applyFont="1" applyFill="1" applyBorder="1" applyAlignment="1">
      <alignment horizontal="center" vertical="center"/>
    </xf>
    <xf numFmtId="3" fontId="19" fillId="0" borderId="19" xfId="0" applyNumberFormat="1" applyFont="1" applyBorder="1" applyAlignment="1">
      <alignment horizontal="left" vertical="center" wrapText="1"/>
    </xf>
    <xf numFmtId="3" fontId="19" fillId="0" borderId="20" xfId="0" applyNumberFormat="1" applyFont="1" applyBorder="1" applyAlignment="1">
      <alignment horizontal="left" vertical="center" wrapText="1"/>
    </xf>
    <xf numFmtId="3" fontId="19" fillId="33" borderId="20" xfId="0" applyNumberFormat="1" applyFont="1" applyFill="1" applyBorder="1" applyAlignment="1">
      <alignment horizontal="left" vertical="center" wrapText="1"/>
    </xf>
    <xf numFmtId="3" fontId="19" fillId="36" borderId="20" xfId="0" applyNumberFormat="1" applyFont="1" applyFill="1" applyBorder="1" applyAlignment="1">
      <alignment horizontal="left" vertical="center" wrapText="1"/>
    </xf>
    <xf numFmtId="3" fontId="19" fillId="34" borderId="20" xfId="0" applyNumberFormat="1" applyFont="1" applyFill="1" applyBorder="1" applyAlignment="1">
      <alignment horizontal="left" vertical="center" wrapText="1"/>
    </xf>
    <xf numFmtId="3" fontId="19" fillId="34" borderId="21" xfId="0" applyNumberFormat="1" applyFont="1" applyFill="1" applyBorder="1" applyAlignment="1">
      <alignment horizontal="left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3" fontId="19" fillId="0" borderId="17" xfId="0" applyNumberFormat="1" applyFont="1" applyBorder="1" applyAlignment="1">
      <alignment horizontal="center" vertical="center" wrapText="1"/>
    </xf>
    <xf numFmtId="3" fontId="18" fillId="0" borderId="16" xfId="0" applyNumberFormat="1" applyFont="1" applyBorder="1" applyAlignment="1">
      <alignment horizontal="left" vertical="center"/>
    </xf>
    <xf numFmtId="3" fontId="18" fillId="0" borderId="17" xfId="0" applyNumberFormat="1" applyFont="1" applyBorder="1" applyAlignment="1">
      <alignment horizontal="center" vertical="center" wrapText="1"/>
    </xf>
    <xf numFmtId="3" fontId="19" fillId="0" borderId="18" xfId="0" applyNumberFormat="1" applyFont="1" applyBorder="1" applyAlignment="1">
      <alignment horizontal="center" vertical="center"/>
    </xf>
    <xf numFmtId="3" fontId="19" fillId="0" borderId="22" xfId="0" applyNumberFormat="1" applyFont="1" applyBorder="1" applyAlignment="1">
      <alignment horizontal="left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A786A"/>
      <color rgb="FFF8503E"/>
      <color rgb="FFF62F1A"/>
      <color rgb="FFC5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abSelected="1" zoomScale="75" zoomScaleNormal="75" workbookViewId="0">
      <selection activeCell="D5" sqref="D5:R42"/>
    </sheetView>
  </sheetViews>
  <sheetFormatPr defaultColWidth="15.7265625" defaultRowHeight="14.5" x14ac:dyDescent="0.35"/>
  <cols>
    <col min="1" max="16384" width="15.7265625" style="1"/>
  </cols>
  <sheetData>
    <row r="1" spans="1:18" ht="16" thickBot="1" x14ac:dyDescent="0.4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0" customHeight="1" thickBot="1" x14ac:dyDescent="0.4">
      <c r="A2" s="16" t="s">
        <v>60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</row>
    <row r="3" spans="1:18" ht="16" thickBot="1" x14ac:dyDescent="0.4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00" customHeight="1" thickBot="1" x14ac:dyDescent="0.4">
      <c r="A4" s="19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1" t="s">
        <v>7</v>
      </c>
      <c r="I4" s="21" t="s">
        <v>8</v>
      </c>
      <c r="J4" s="21" t="s">
        <v>9</v>
      </c>
      <c r="K4" s="21" t="s">
        <v>10</v>
      </c>
      <c r="L4" s="22" t="s">
        <v>11</v>
      </c>
      <c r="M4" s="23" t="s">
        <v>12</v>
      </c>
      <c r="N4" s="23" t="s">
        <v>13</v>
      </c>
      <c r="O4" s="23" t="s">
        <v>14</v>
      </c>
      <c r="P4" s="23" t="s">
        <v>15</v>
      </c>
      <c r="Q4" s="23" t="s">
        <v>16</v>
      </c>
      <c r="R4" s="24" t="s">
        <v>17</v>
      </c>
    </row>
    <row r="5" spans="1:18" ht="35" customHeight="1" thickBot="1" x14ac:dyDescent="0.4">
      <c r="A5" s="25" t="s">
        <v>18</v>
      </c>
      <c r="B5" s="26"/>
      <c r="C5" s="26"/>
      <c r="D5" s="9">
        <v>54938</v>
      </c>
      <c r="E5" s="9">
        <v>45074</v>
      </c>
      <c r="F5" s="9">
        <v>44660</v>
      </c>
      <c r="G5" s="9">
        <v>414</v>
      </c>
      <c r="H5" s="9">
        <v>413</v>
      </c>
      <c r="I5" s="9">
        <v>341</v>
      </c>
      <c r="J5" s="9">
        <v>15</v>
      </c>
      <c r="K5" s="9">
        <v>57</v>
      </c>
      <c r="L5" s="9">
        <v>1</v>
      </c>
      <c r="M5" s="9">
        <v>692</v>
      </c>
      <c r="N5" s="9">
        <v>184</v>
      </c>
      <c r="O5" s="9">
        <v>451</v>
      </c>
      <c r="P5" s="9">
        <v>57</v>
      </c>
      <c r="Q5" s="9">
        <v>0</v>
      </c>
      <c r="R5" s="10">
        <v>0</v>
      </c>
    </row>
    <row r="6" spans="1:18" ht="20" customHeight="1" x14ac:dyDescent="0.35">
      <c r="A6" s="4" t="str">
        <f>"200101"</f>
        <v>200101</v>
      </c>
      <c r="B6" s="12" t="s">
        <v>19</v>
      </c>
      <c r="C6" s="4" t="s">
        <v>20</v>
      </c>
      <c r="D6" s="4">
        <v>27686</v>
      </c>
      <c r="E6" s="4">
        <v>22859</v>
      </c>
      <c r="F6" s="4">
        <v>22670</v>
      </c>
      <c r="G6" s="4">
        <v>189</v>
      </c>
      <c r="H6" s="4">
        <v>189</v>
      </c>
      <c r="I6" s="4">
        <v>139</v>
      </c>
      <c r="J6" s="4">
        <v>9</v>
      </c>
      <c r="K6" s="4">
        <v>41</v>
      </c>
      <c r="L6" s="4">
        <v>0</v>
      </c>
      <c r="M6" s="4">
        <v>418</v>
      </c>
      <c r="N6" s="4">
        <v>116</v>
      </c>
      <c r="O6" s="4">
        <v>261</v>
      </c>
      <c r="P6" s="4">
        <v>41</v>
      </c>
      <c r="Q6" s="4">
        <v>0</v>
      </c>
      <c r="R6" s="4">
        <v>0</v>
      </c>
    </row>
    <row r="7" spans="1:18" ht="20" customHeight="1" x14ac:dyDescent="0.35">
      <c r="A7" s="3" t="str">
        <f>"200102"</f>
        <v>200102</v>
      </c>
      <c r="B7" s="6" t="s">
        <v>21</v>
      </c>
      <c r="C7" s="3" t="s">
        <v>20</v>
      </c>
      <c r="D7" s="3">
        <v>6763</v>
      </c>
      <c r="E7" s="3">
        <v>5352</v>
      </c>
      <c r="F7" s="3">
        <v>5342</v>
      </c>
      <c r="G7" s="3">
        <v>10</v>
      </c>
      <c r="H7" s="3">
        <v>10</v>
      </c>
      <c r="I7" s="3">
        <v>10</v>
      </c>
      <c r="J7" s="3">
        <v>0</v>
      </c>
      <c r="K7" s="3">
        <v>0</v>
      </c>
      <c r="L7" s="3">
        <v>0</v>
      </c>
      <c r="M7" s="3">
        <v>53</v>
      </c>
      <c r="N7" s="3">
        <v>20</v>
      </c>
      <c r="O7" s="3">
        <v>33</v>
      </c>
      <c r="P7" s="3">
        <v>0</v>
      </c>
      <c r="Q7" s="3">
        <v>0</v>
      </c>
      <c r="R7" s="3">
        <v>0</v>
      </c>
    </row>
    <row r="8" spans="1:18" ht="30" customHeight="1" x14ac:dyDescent="0.35">
      <c r="A8" s="3" t="str">
        <f>"200103"</f>
        <v>200103</v>
      </c>
      <c r="B8" s="6" t="s">
        <v>22</v>
      </c>
      <c r="C8" s="3" t="s">
        <v>20</v>
      </c>
      <c r="D8" s="3">
        <v>5354</v>
      </c>
      <c r="E8" s="3">
        <v>4291</v>
      </c>
      <c r="F8" s="3">
        <v>4268</v>
      </c>
      <c r="G8" s="3">
        <v>23</v>
      </c>
      <c r="H8" s="3">
        <v>23</v>
      </c>
      <c r="I8" s="3">
        <v>17</v>
      </c>
      <c r="J8" s="3">
        <v>0</v>
      </c>
      <c r="K8" s="3">
        <v>6</v>
      </c>
      <c r="L8" s="3">
        <v>0</v>
      </c>
      <c r="M8" s="3">
        <v>46</v>
      </c>
      <c r="N8" s="3">
        <v>7</v>
      </c>
      <c r="O8" s="3">
        <v>33</v>
      </c>
      <c r="P8" s="3">
        <v>6</v>
      </c>
      <c r="Q8" s="3">
        <v>0</v>
      </c>
      <c r="R8" s="3">
        <v>0</v>
      </c>
    </row>
    <row r="9" spans="1:18" ht="20" customHeight="1" x14ac:dyDescent="0.35">
      <c r="A9" s="3" t="str">
        <f>"200104"</f>
        <v>200104</v>
      </c>
      <c r="B9" s="6" t="s">
        <v>23</v>
      </c>
      <c r="C9" s="3" t="s">
        <v>20</v>
      </c>
      <c r="D9" s="3">
        <v>4799</v>
      </c>
      <c r="E9" s="3">
        <v>4097</v>
      </c>
      <c r="F9" s="3">
        <v>4078</v>
      </c>
      <c r="G9" s="3">
        <v>19</v>
      </c>
      <c r="H9" s="3">
        <v>19</v>
      </c>
      <c r="I9" s="3">
        <v>15</v>
      </c>
      <c r="J9" s="3">
        <v>1</v>
      </c>
      <c r="K9" s="3">
        <v>3</v>
      </c>
      <c r="L9" s="3">
        <v>0</v>
      </c>
      <c r="M9" s="3">
        <v>64</v>
      </c>
      <c r="N9" s="3">
        <v>16</v>
      </c>
      <c r="O9" s="3">
        <v>45</v>
      </c>
      <c r="P9" s="3">
        <v>3</v>
      </c>
      <c r="Q9" s="3">
        <v>0</v>
      </c>
      <c r="R9" s="3">
        <v>0</v>
      </c>
    </row>
    <row r="10" spans="1:18" ht="20" customHeight="1" x14ac:dyDescent="0.35">
      <c r="A10" s="3" t="str">
        <f>"200105"</f>
        <v>200105</v>
      </c>
      <c r="B10" s="6" t="s">
        <v>24</v>
      </c>
      <c r="C10" s="3" t="s">
        <v>20</v>
      </c>
      <c r="D10" s="3">
        <v>2963</v>
      </c>
      <c r="E10" s="3">
        <v>2388</v>
      </c>
      <c r="F10" s="3">
        <v>2284</v>
      </c>
      <c r="G10" s="3">
        <v>104</v>
      </c>
      <c r="H10" s="3">
        <v>104</v>
      </c>
      <c r="I10" s="3">
        <v>100</v>
      </c>
      <c r="J10" s="3">
        <v>1</v>
      </c>
      <c r="K10" s="3">
        <v>3</v>
      </c>
      <c r="L10" s="3">
        <v>0</v>
      </c>
      <c r="M10" s="3">
        <v>28</v>
      </c>
      <c r="N10" s="3">
        <v>7</v>
      </c>
      <c r="O10" s="3">
        <v>18</v>
      </c>
      <c r="P10" s="3">
        <v>3</v>
      </c>
      <c r="Q10" s="3">
        <v>0</v>
      </c>
      <c r="R10" s="3">
        <v>0</v>
      </c>
    </row>
    <row r="11" spans="1:18" ht="20" customHeight="1" x14ac:dyDescent="0.35">
      <c r="A11" s="3" t="str">
        <f>"200106"</f>
        <v>200106</v>
      </c>
      <c r="B11" s="6" t="s">
        <v>25</v>
      </c>
      <c r="C11" s="3" t="s">
        <v>20</v>
      </c>
      <c r="D11" s="3">
        <v>2480</v>
      </c>
      <c r="E11" s="3">
        <v>2060</v>
      </c>
      <c r="F11" s="3">
        <v>2006</v>
      </c>
      <c r="G11" s="3">
        <v>54</v>
      </c>
      <c r="H11" s="3">
        <v>53</v>
      </c>
      <c r="I11" s="3">
        <v>46</v>
      </c>
      <c r="J11" s="3">
        <v>4</v>
      </c>
      <c r="K11" s="3">
        <v>3</v>
      </c>
      <c r="L11" s="3">
        <v>1</v>
      </c>
      <c r="M11" s="3">
        <v>32</v>
      </c>
      <c r="N11" s="3">
        <v>6</v>
      </c>
      <c r="O11" s="3">
        <v>23</v>
      </c>
      <c r="P11" s="3">
        <v>3</v>
      </c>
      <c r="Q11" s="3">
        <v>0</v>
      </c>
      <c r="R11" s="3">
        <v>0</v>
      </c>
    </row>
    <row r="12" spans="1:18" ht="20" customHeight="1" thickBot="1" x14ac:dyDescent="0.4">
      <c r="A12" s="5" t="str">
        <f>"200107"</f>
        <v>200107</v>
      </c>
      <c r="B12" s="11" t="s">
        <v>26</v>
      </c>
      <c r="C12" s="5" t="s">
        <v>20</v>
      </c>
      <c r="D12" s="5">
        <v>4893</v>
      </c>
      <c r="E12" s="5">
        <v>4027</v>
      </c>
      <c r="F12" s="5">
        <v>4012</v>
      </c>
      <c r="G12" s="5">
        <v>15</v>
      </c>
      <c r="H12" s="5">
        <v>15</v>
      </c>
      <c r="I12" s="5">
        <v>14</v>
      </c>
      <c r="J12" s="5">
        <v>0</v>
      </c>
      <c r="K12" s="5">
        <v>1</v>
      </c>
      <c r="L12" s="5">
        <v>0</v>
      </c>
      <c r="M12" s="5">
        <v>51</v>
      </c>
      <c r="N12" s="5">
        <v>12</v>
      </c>
      <c r="O12" s="5">
        <v>38</v>
      </c>
      <c r="P12" s="5">
        <v>1</v>
      </c>
      <c r="Q12" s="5">
        <v>0</v>
      </c>
      <c r="R12" s="5">
        <v>0</v>
      </c>
    </row>
    <row r="13" spans="1:18" s="2" customFormat="1" ht="35" customHeight="1" thickBot="1" x14ac:dyDescent="0.4">
      <c r="A13" s="25" t="s">
        <v>27</v>
      </c>
      <c r="B13" s="26"/>
      <c r="C13" s="26"/>
      <c r="D13" s="9">
        <v>19247</v>
      </c>
      <c r="E13" s="9">
        <v>15939</v>
      </c>
      <c r="F13" s="9">
        <v>15763</v>
      </c>
      <c r="G13" s="9">
        <v>176</v>
      </c>
      <c r="H13" s="9">
        <v>171</v>
      </c>
      <c r="I13" s="9">
        <v>167</v>
      </c>
      <c r="J13" s="9">
        <v>0</v>
      </c>
      <c r="K13" s="9">
        <v>4</v>
      </c>
      <c r="L13" s="9">
        <v>5</v>
      </c>
      <c r="M13" s="9">
        <v>222</v>
      </c>
      <c r="N13" s="9">
        <v>59</v>
      </c>
      <c r="O13" s="9">
        <v>159</v>
      </c>
      <c r="P13" s="9">
        <v>4</v>
      </c>
      <c r="Q13" s="9">
        <v>0</v>
      </c>
      <c r="R13" s="10">
        <v>0</v>
      </c>
    </row>
    <row r="14" spans="1:18" ht="20" customHeight="1" x14ac:dyDescent="0.35">
      <c r="A14" s="4" t="str">
        <f>"200901"</f>
        <v>200901</v>
      </c>
      <c r="B14" s="12" t="s">
        <v>28</v>
      </c>
      <c r="C14" s="4" t="s">
        <v>29</v>
      </c>
      <c r="D14" s="4">
        <v>4882</v>
      </c>
      <c r="E14" s="4">
        <v>4103</v>
      </c>
      <c r="F14" s="4">
        <v>4068</v>
      </c>
      <c r="G14" s="4">
        <v>35</v>
      </c>
      <c r="H14" s="4">
        <v>35</v>
      </c>
      <c r="I14" s="4">
        <v>32</v>
      </c>
      <c r="J14" s="4">
        <v>0</v>
      </c>
      <c r="K14" s="4">
        <v>3</v>
      </c>
      <c r="L14" s="4">
        <v>0</v>
      </c>
      <c r="M14" s="4">
        <v>96</v>
      </c>
      <c r="N14" s="4">
        <v>20</v>
      </c>
      <c r="O14" s="4">
        <v>73</v>
      </c>
      <c r="P14" s="4">
        <v>3</v>
      </c>
      <c r="Q14" s="4">
        <v>0</v>
      </c>
      <c r="R14" s="4">
        <v>0</v>
      </c>
    </row>
    <row r="15" spans="1:18" ht="20" customHeight="1" x14ac:dyDescent="0.35">
      <c r="A15" s="3" t="str">
        <f>"200902"</f>
        <v>200902</v>
      </c>
      <c r="B15" s="6" t="s">
        <v>30</v>
      </c>
      <c r="C15" s="3" t="s">
        <v>29</v>
      </c>
      <c r="D15" s="3">
        <v>2639</v>
      </c>
      <c r="E15" s="3">
        <v>2233</v>
      </c>
      <c r="F15" s="3">
        <v>2167</v>
      </c>
      <c r="G15" s="3">
        <v>66</v>
      </c>
      <c r="H15" s="3">
        <v>66</v>
      </c>
      <c r="I15" s="3">
        <v>66</v>
      </c>
      <c r="J15" s="3">
        <v>0</v>
      </c>
      <c r="K15" s="3">
        <v>0</v>
      </c>
      <c r="L15" s="3">
        <v>0</v>
      </c>
      <c r="M15" s="3">
        <v>25</v>
      </c>
      <c r="N15" s="3">
        <v>3</v>
      </c>
      <c r="O15" s="3">
        <v>22</v>
      </c>
      <c r="P15" s="3">
        <v>0</v>
      </c>
      <c r="Q15" s="3">
        <v>0</v>
      </c>
      <c r="R15" s="3">
        <v>0</v>
      </c>
    </row>
    <row r="16" spans="1:18" ht="20" customHeight="1" x14ac:dyDescent="0.35">
      <c r="A16" s="3" t="str">
        <f>"200903"</f>
        <v>200903</v>
      </c>
      <c r="B16" s="6" t="s">
        <v>31</v>
      </c>
      <c r="C16" s="3" t="s">
        <v>29</v>
      </c>
      <c r="D16" s="3">
        <v>3725</v>
      </c>
      <c r="E16" s="3">
        <v>2999</v>
      </c>
      <c r="F16" s="3">
        <v>2954</v>
      </c>
      <c r="G16" s="3">
        <v>45</v>
      </c>
      <c r="H16" s="3">
        <v>45</v>
      </c>
      <c r="I16" s="3">
        <v>45</v>
      </c>
      <c r="J16" s="3">
        <v>0</v>
      </c>
      <c r="K16" s="3">
        <v>0</v>
      </c>
      <c r="L16" s="3">
        <v>0</v>
      </c>
      <c r="M16" s="3">
        <v>42</v>
      </c>
      <c r="N16" s="3">
        <v>17</v>
      </c>
      <c r="O16" s="3">
        <v>25</v>
      </c>
      <c r="P16" s="3">
        <v>0</v>
      </c>
      <c r="Q16" s="3">
        <v>0</v>
      </c>
      <c r="R16" s="3">
        <v>0</v>
      </c>
    </row>
    <row r="17" spans="1:18" ht="20" customHeight="1" x14ac:dyDescent="0.35">
      <c r="A17" s="3" t="str">
        <f>"200904"</f>
        <v>200904</v>
      </c>
      <c r="B17" s="6" t="s">
        <v>32</v>
      </c>
      <c r="C17" s="3" t="s">
        <v>29</v>
      </c>
      <c r="D17" s="3">
        <v>4113</v>
      </c>
      <c r="E17" s="3">
        <v>3400</v>
      </c>
      <c r="F17" s="3">
        <v>3386</v>
      </c>
      <c r="G17" s="3">
        <v>14</v>
      </c>
      <c r="H17" s="3">
        <v>12</v>
      </c>
      <c r="I17" s="3">
        <v>11</v>
      </c>
      <c r="J17" s="3">
        <v>0</v>
      </c>
      <c r="K17" s="3">
        <v>1</v>
      </c>
      <c r="L17" s="3">
        <v>2</v>
      </c>
      <c r="M17" s="3">
        <v>25</v>
      </c>
      <c r="N17" s="3">
        <v>9</v>
      </c>
      <c r="O17" s="3">
        <v>15</v>
      </c>
      <c r="P17" s="3">
        <v>1</v>
      </c>
      <c r="Q17" s="3">
        <v>0</v>
      </c>
      <c r="R17" s="3">
        <v>0</v>
      </c>
    </row>
    <row r="18" spans="1:18" ht="20" customHeight="1" thickBot="1" x14ac:dyDescent="0.4">
      <c r="A18" s="5" t="str">
        <f>"200905"</f>
        <v>200905</v>
      </c>
      <c r="B18" s="11" t="s">
        <v>33</v>
      </c>
      <c r="C18" s="5" t="s">
        <v>29</v>
      </c>
      <c r="D18" s="5">
        <v>3888</v>
      </c>
      <c r="E18" s="5">
        <v>3204</v>
      </c>
      <c r="F18" s="5">
        <v>3188</v>
      </c>
      <c r="G18" s="5">
        <v>16</v>
      </c>
      <c r="H18" s="5">
        <v>13</v>
      </c>
      <c r="I18" s="5">
        <v>13</v>
      </c>
      <c r="J18" s="5">
        <v>0</v>
      </c>
      <c r="K18" s="5">
        <v>0</v>
      </c>
      <c r="L18" s="5">
        <v>3</v>
      </c>
      <c r="M18" s="5">
        <v>34</v>
      </c>
      <c r="N18" s="5">
        <v>10</v>
      </c>
      <c r="O18" s="5">
        <v>24</v>
      </c>
      <c r="P18" s="5">
        <v>0</v>
      </c>
      <c r="Q18" s="5">
        <v>0</v>
      </c>
      <c r="R18" s="5">
        <v>0</v>
      </c>
    </row>
    <row r="19" spans="1:18" ht="35" customHeight="1" thickBot="1" x14ac:dyDescent="0.4">
      <c r="A19" s="25" t="s">
        <v>34</v>
      </c>
      <c r="B19" s="26"/>
      <c r="C19" s="26"/>
      <c r="D19" s="9">
        <v>64292</v>
      </c>
      <c r="E19" s="9">
        <v>53183</v>
      </c>
      <c r="F19" s="9">
        <v>52659</v>
      </c>
      <c r="G19" s="9">
        <v>524</v>
      </c>
      <c r="H19" s="9">
        <v>518</v>
      </c>
      <c r="I19" s="9">
        <v>421</v>
      </c>
      <c r="J19" s="9">
        <v>13</v>
      </c>
      <c r="K19" s="9">
        <v>84</v>
      </c>
      <c r="L19" s="9">
        <v>6</v>
      </c>
      <c r="M19" s="9">
        <v>559</v>
      </c>
      <c r="N19" s="9">
        <v>79</v>
      </c>
      <c r="O19" s="9">
        <v>396</v>
      </c>
      <c r="P19" s="9">
        <v>84</v>
      </c>
      <c r="Q19" s="9">
        <v>0</v>
      </c>
      <c r="R19" s="10">
        <v>0</v>
      </c>
    </row>
    <row r="20" spans="1:18" ht="30" customHeight="1" x14ac:dyDescent="0.35">
      <c r="A20" s="4" t="str">
        <f>"201101"</f>
        <v>201101</v>
      </c>
      <c r="B20" s="12" t="s">
        <v>35</v>
      </c>
      <c r="C20" s="4" t="s">
        <v>36</v>
      </c>
      <c r="D20" s="4">
        <v>10801</v>
      </c>
      <c r="E20" s="4">
        <v>9126</v>
      </c>
      <c r="F20" s="4">
        <v>9095</v>
      </c>
      <c r="G20" s="4">
        <v>31</v>
      </c>
      <c r="H20" s="4">
        <v>31</v>
      </c>
      <c r="I20" s="4">
        <v>21</v>
      </c>
      <c r="J20" s="4">
        <v>1</v>
      </c>
      <c r="K20" s="4">
        <v>9</v>
      </c>
      <c r="L20" s="4">
        <v>0</v>
      </c>
      <c r="M20" s="4">
        <v>109</v>
      </c>
      <c r="N20" s="4">
        <v>21</v>
      </c>
      <c r="O20" s="4">
        <v>79</v>
      </c>
      <c r="P20" s="4">
        <v>9</v>
      </c>
      <c r="Q20" s="4">
        <v>0</v>
      </c>
      <c r="R20" s="4">
        <v>0</v>
      </c>
    </row>
    <row r="21" spans="1:18" ht="20" customHeight="1" x14ac:dyDescent="0.35">
      <c r="A21" s="3" t="str">
        <f>"201102"</f>
        <v>201102</v>
      </c>
      <c r="B21" s="6" t="s">
        <v>37</v>
      </c>
      <c r="C21" s="3" t="s">
        <v>36</v>
      </c>
      <c r="D21" s="3">
        <v>4025</v>
      </c>
      <c r="E21" s="3">
        <v>3328</v>
      </c>
      <c r="F21" s="3">
        <v>3293</v>
      </c>
      <c r="G21" s="3">
        <v>35</v>
      </c>
      <c r="H21" s="3">
        <v>35</v>
      </c>
      <c r="I21" s="3">
        <v>32</v>
      </c>
      <c r="J21" s="3">
        <v>1</v>
      </c>
      <c r="K21" s="3">
        <v>2</v>
      </c>
      <c r="L21" s="3">
        <v>0</v>
      </c>
      <c r="M21" s="3">
        <v>26</v>
      </c>
      <c r="N21" s="3">
        <v>4</v>
      </c>
      <c r="O21" s="3">
        <v>20</v>
      </c>
      <c r="P21" s="3">
        <v>2</v>
      </c>
      <c r="Q21" s="3">
        <v>0</v>
      </c>
      <c r="R21" s="3">
        <v>0</v>
      </c>
    </row>
    <row r="22" spans="1:18" ht="20" customHeight="1" x14ac:dyDescent="0.35">
      <c r="A22" s="3" t="str">
        <f>"201103"</f>
        <v>201103</v>
      </c>
      <c r="B22" s="6" t="s">
        <v>38</v>
      </c>
      <c r="C22" s="3" t="s">
        <v>36</v>
      </c>
      <c r="D22" s="3">
        <v>3222</v>
      </c>
      <c r="E22" s="3">
        <v>2603</v>
      </c>
      <c r="F22" s="3">
        <v>2578</v>
      </c>
      <c r="G22" s="3">
        <v>25</v>
      </c>
      <c r="H22" s="3">
        <v>25</v>
      </c>
      <c r="I22" s="3">
        <v>22</v>
      </c>
      <c r="J22" s="3">
        <v>0</v>
      </c>
      <c r="K22" s="3">
        <v>3</v>
      </c>
      <c r="L22" s="3">
        <v>0</v>
      </c>
      <c r="M22" s="3">
        <v>26</v>
      </c>
      <c r="N22" s="3">
        <v>4</v>
      </c>
      <c r="O22" s="3">
        <v>19</v>
      </c>
      <c r="P22" s="3">
        <v>3</v>
      </c>
      <c r="Q22" s="3">
        <v>0</v>
      </c>
      <c r="R22" s="3">
        <v>0</v>
      </c>
    </row>
    <row r="23" spans="1:18" ht="20" customHeight="1" x14ac:dyDescent="0.35">
      <c r="A23" s="3" t="str">
        <f>"201104"</f>
        <v>201104</v>
      </c>
      <c r="B23" s="6" t="s">
        <v>39</v>
      </c>
      <c r="C23" s="3" t="s">
        <v>36</v>
      </c>
      <c r="D23" s="3">
        <v>2885</v>
      </c>
      <c r="E23" s="3">
        <v>2459</v>
      </c>
      <c r="F23" s="3">
        <v>2375</v>
      </c>
      <c r="G23" s="3">
        <v>84</v>
      </c>
      <c r="H23" s="3">
        <v>84</v>
      </c>
      <c r="I23" s="3">
        <v>74</v>
      </c>
      <c r="J23" s="3">
        <v>1</v>
      </c>
      <c r="K23" s="3">
        <v>9</v>
      </c>
      <c r="L23" s="3">
        <v>0</v>
      </c>
      <c r="M23" s="3">
        <v>32</v>
      </c>
      <c r="N23" s="3">
        <v>4</v>
      </c>
      <c r="O23" s="3">
        <v>19</v>
      </c>
      <c r="P23" s="3">
        <v>9</v>
      </c>
      <c r="Q23" s="3">
        <v>0</v>
      </c>
      <c r="R23" s="3">
        <v>0</v>
      </c>
    </row>
    <row r="24" spans="1:18" ht="20" customHeight="1" x14ac:dyDescent="0.35">
      <c r="A24" s="3" t="str">
        <f>"201105"</f>
        <v>201105</v>
      </c>
      <c r="B24" s="6" t="s">
        <v>40</v>
      </c>
      <c r="C24" s="3" t="s">
        <v>36</v>
      </c>
      <c r="D24" s="3">
        <v>3889</v>
      </c>
      <c r="E24" s="3">
        <v>3162</v>
      </c>
      <c r="F24" s="3">
        <v>3122</v>
      </c>
      <c r="G24" s="3">
        <v>40</v>
      </c>
      <c r="H24" s="3">
        <v>39</v>
      </c>
      <c r="I24" s="3">
        <v>38</v>
      </c>
      <c r="J24" s="3">
        <v>0</v>
      </c>
      <c r="K24" s="3">
        <v>1</v>
      </c>
      <c r="L24" s="3">
        <v>1</v>
      </c>
      <c r="M24" s="3">
        <v>26</v>
      </c>
      <c r="N24" s="3">
        <v>3</v>
      </c>
      <c r="O24" s="3">
        <v>22</v>
      </c>
      <c r="P24" s="3">
        <v>1</v>
      </c>
      <c r="Q24" s="3">
        <v>0</v>
      </c>
      <c r="R24" s="3">
        <v>0</v>
      </c>
    </row>
    <row r="25" spans="1:18" ht="20" customHeight="1" x14ac:dyDescent="0.35">
      <c r="A25" s="3" t="str">
        <f>"201106"</f>
        <v>201106</v>
      </c>
      <c r="B25" s="6" t="s">
        <v>41</v>
      </c>
      <c r="C25" s="3" t="s">
        <v>36</v>
      </c>
      <c r="D25" s="3">
        <v>2592</v>
      </c>
      <c r="E25" s="3">
        <v>2134</v>
      </c>
      <c r="F25" s="3">
        <v>2075</v>
      </c>
      <c r="G25" s="3">
        <v>59</v>
      </c>
      <c r="H25" s="3">
        <v>58</v>
      </c>
      <c r="I25" s="3">
        <v>44</v>
      </c>
      <c r="J25" s="3">
        <v>0</v>
      </c>
      <c r="K25" s="3">
        <v>14</v>
      </c>
      <c r="L25" s="3">
        <v>1</v>
      </c>
      <c r="M25" s="3">
        <v>26</v>
      </c>
      <c r="N25" s="3">
        <v>3</v>
      </c>
      <c r="O25" s="3">
        <v>9</v>
      </c>
      <c r="P25" s="3">
        <v>14</v>
      </c>
      <c r="Q25" s="3">
        <v>0</v>
      </c>
      <c r="R25" s="3">
        <v>0</v>
      </c>
    </row>
    <row r="26" spans="1:18" ht="20" customHeight="1" x14ac:dyDescent="0.35">
      <c r="A26" s="3" t="str">
        <f>"201107"</f>
        <v>201107</v>
      </c>
      <c r="B26" s="6" t="s">
        <v>42</v>
      </c>
      <c r="C26" s="3" t="s">
        <v>36</v>
      </c>
      <c r="D26" s="3">
        <v>3305</v>
      </c>
      <c r="E26" s="3">
        <v>2739</v>
      </c>
      <c r="F26" s="3">
        <v>2704</v>
      </c>
      <c r="G26" s="3">
        <v>35</v>
      </c>
      <c r="H26" s="3">
        <v>34</v>
      </c>
      <c r="I26" s="3">
        <v>30</v>
      </c>
      <c r="J26" s="3">
        <v>3</v>
      </c>
      <c r="K26" s="3">
        <v>1</v>
      </c>
      <c r="L26" s="3">
        <v>1</v>
      </c>
      <c r="M26" s="3">
        <v>26</v>
      </c>
      <c r="N26" s="3">
        <v>3</v>
      </c>
      <c r="O26" s="3">
        <v>22</v>
      </c>
      <c r="P26" s="3">
        <v>1</v>
      </c>
      <c r="Q26" s="3">
        <v>0</v>
      </c>
      <c r="R26" s="3">
        <v>0</v>
      </c>
    </row>
    <row r="27" spans="1:18" ht="20" customHeight="1" x14ac:dyDescent="0.35">
      <c r="A27" s="3" t="str">
        <f>"201108"</f>
        <v>201108</v>
      </c>
      <c r="B27" s="6" t="s">
        <v>43</v>
      </c>
      <c r="C27" s="3" t="s">
        <v>36</v>
      </c>
      <c r="D27" s="3">
        <v>24076</v>
      </c>
      <c r="E27" s="3">
        <v>19713</v>
      </c>
      <c r="F27" s="3">
        <v>19589</v>
      </c>
      <c r="G27" s="3">
        <v>124</v>
      </c>
      <c r="H27" s="3">
        <v>122</v>
      </c>
      <c r="I27" s="3">
        <v>83</v>
      </c>
      <c r="J27" s="3">
        <v>0</v>
      </c>
      <c r="K27" s="3">
        <v>39</v>
      </c>
      <c r="L27" s="3">
        <v>2</v>
      </c>
      <c r="M27" s="3">
        <v>220</v>
      </c>
      <c r="N27" s="3">
        <v>25</v>
      </c>
      <c r="O27" s="3">
        <v>156</v>
      </c>
      <c r="P27" s="3">
        <v>39</v>
      </c>
      <c r="Q27" s="3">
        <v>0</v>
      </c>
      <c r="R27" s="3">
        <v>0</v>
      </c>
    </row>
    <row r="28" spans="1:18" ht="20" customHeight="1" x14ac:dyDescent="0.35">
      <c r="A28" s="3" t="str">
        <f>"201109"</f>
        <v>201109</v>
      </c>
      <c r="B28" s="6" t="s">
        <v>44</v>
      </c>
      <c r="C28" s="3" t="s">
        <v>36</v>
      </c>
      <c r="D28" s="3">
        <v>6668</v>
      </c>
      <c r="E28" s="3">
        <v>5550</v>
      </c>
      <c r="F28" s="3">
        <v>5499</v>
      </c>
      <c r="G28" s="3">
        <v>51</v>
      </c>
      <c r="H28" s="3">
        <v>50</v>
      </c>
      <c r="I28" s="3">
        <v>42</v>
      </c>
      <c r="J28" s="3">
        <v>2</v>
      </c>
      <c r="K28" s="3">
        <v>6</v>
      </c>
      <c r="L28" s="3">
        <v>1</v>
      </c>
      <c r="M28" s="3">
        <v>44</v>
      </c>
      <c r="N28" s="3">
        <v>7</v>
      </c>
      <c r="O28" s="3">
        <v>31</v>
      </c>
      <c r="P28" s="3">
        <v>6</v>
      </c>
      <c r="Q28" s="3">
        <v>0</v>
      </c>
      <c r="R28" s="3">
        <v>0</v>
      </c>
    </row>
    <row r="29" spans="1:18" ht="20" customHeight="1" thickBot="1" x14ac:dyDescent="0.4">
      <c r="A29" s="5" t="str">
        <f>"201110"</f>
        <v>201110</v>
      </c>
      <c r="B29" s="11" t="s">
        <v>45</v>
      </c>
      <c r="C29" s="5" t="s">
        <v>36</v>
      </c>
      <c r="D29" s="5">
        <v>2829</v>
      </c>
      <c r="E29" s="5">
        <v>2369</v>
      </c>
      <c r="F29" s="5">
        <v>2329</v>
      </c>
      <c r="G29" s="5">
        <v>40</v>
      </c>
      <c r="H29" s="5">
        <v>40</v>
      </c>
      <c r="I29" s="5">
        <v>35</v>
      </c>
      <c r="J29" s="5">
        <v>5</v>
      </c>
      <c r="K29" s="5">
        <v>0</v>
      </c>
      <c r="L29" s="5">
        <v>0</v>
      </c>
      <c r="M29" s="5">
        <v>24</v>
      </c>
      <c r="N29" s="5">
        <v>5</v>
      </c>
      <c r="O29" s="5">
        <v>19</v>
      </c>
      <c r="P29" s="5">
        <v>0</v>
      </c>
      <c r="Q29" s="5">
        <v>0</v>
      </c>
      <c r="R29" s="5">
        <v>0</v>
      </c>
    </row>
    <row r="30" spans="1:18" ht="35" customHeight="1" thickBot="1" x14ac:dyDescent="0.4">
      <c r="A30" s="25" t="s">
        <v>46</v>
      </c>
      <c r="B30" s="26"/>
      <c r="C30" s="26"/>
      <c r="D30" s="9">
        <v>35612</v>
      </c>
      <c r="E30" s="9">
        <v>28481</v>
      </c>
      <c r="F30" s="9">
        <v>27925</v>
      </c>
      <c r="G30" s="9">
        <v>556</v>
      </c>
      <c r="H30" s="9">
        <v>556</v>
      </c>
      <c r="I30" s="9">
        <v>488</v>
      </c>
      <c r="J30" s="9">
        <v>30</v>
      </c>
      <c r="K30" s="9">
        <v>38</v>
      </c>
      <c r="L30" s="9">
        <v>0</v>
      </c>
      <c r="M30" s="9">
        <v>349</v>
      </c>
      <c r="N30" s="9">
        <v>75</v>
      </c>
      <c r="O30" s="9">
        <v>236</v>
      </c>
      <c r="P30" s="9">
        <v>38</v>
      </c>
      <c r="Q30" s="9">
        <v>0</v>
      </c>
      <c r="R30" s="10">
        <v>0</v>
      </c>
    </row>
    <row r="31" spans="1:18" ht="30" customHeight="1" x14ac:dyDescent="0.35">
      <c r="A31" s="4" t="str">
        <f>"201201"</f>
        <v>201201</v>
      </c>
      <c r="B31" s="12" t="s">
        <v>47</v>
      </c>
      <c r="C31" s="4" t="s">
        <v>48</v>
      </c>
      <c r="D31" s="4">
        <v>3111</v>
      </c>
      <c r="E31" s="4">
        <v>2453</v>
      </c>
      <c r="F31" s="4">
        <v>2430</v>
      </c>
      <c r="G31" s="4">
        <v>23</v>
      </c>
      <c r="H31" s="4">
        <v>23</v>
      </c>
      <c r="I31" s="4">
        <v>23</v>
      </c>
      <c r="J31" s="4">
        <v>0</v>
      </c>
      <c r="K31" s="4">
        <v>0</v>
      </c>
      <c r="L31" s="4">
        <v>0</v>
      </c>
      <c r="M31" s="4">
        <v>20</v>
      </c>
      <c r="N31" s="4">
        <v>6</v>
      </c>
      <c r="O31" s="4">
        <v>14</v>
      </c>
      <c r="P31" s="4">
        <v>0</v>
      </c>
      <c r="Q31" s="4">
        <v>0</v>
      </c>
      <c r="R31" s="4">
        <v>0</v>
      </c>
    </row>
    <row r="32" spans="1:18" ht="20" customHeight="1" x14ac:dyDescent="0.35">
      <c r="A32" s="3" t="str">
        <f>"201202"</f>
        <v>201202</v>
      </c>
      <c r="B32" s="6" t="s">
        <v>49</v>
      </c>
      <c r="C32" s="3" t="s">
        <v>48</v>
      </c>
      <c r="D32" s="3">
        <v>4245</v>
      </c>
      <c r="E32" s="3">
        <v>3415</v>
      </c>
      <c r="F32" s="3">
        <v>3266</v>
      </c>
      <c r="G32" s="3">
        <v>149</v>
      </c>
      <c r="H32" s="3">
        <v>149</v>
      </c>
      <c r="I32" s="3">
        <v>110</v>
      </c>
      <c r="J32" s="3">
        <v>26</v>
      </c>
      <c r="K32" s="3">
        <v>13</v>
      </c>
      <c r="L32" s="3">
        <v>0</v>
      </c>
      <c r="M32" s="3">
        <v>61</v>
      </c>
      <c r="N32" s="3">
        <v>12</v>
      </c>
      <c r="O32" s="3">
        <v>36</v>
      </c>
      <c r="P32" s="3">
        <v>13</v>
      </c>
      <c r="Q32" s="3">
        <v>0</v>
      </c>
      <c r="R32" s="3">
        <v>0</v>
      </c>
    </row>
    <row r="33" spans="1:18" ht="20" customHeight="1" x14ac:dyDescent="0.35">
      <c r="A33" s="3" t="str">
        <f>"201203"</f>
        <v>201203</v>
      </c>
      <c r="B33" s="6" t="s">
        <v>50</v>
      </c>
      <c r="C33" s="3" t="s">
        <v>48</v>
      </c>
      <c r="D33" s="3">
        <v>3136</v>
      </c>
      <c r="E33" s="3">
        <v>2491</v>
      </c>
      <c r="F33" s="3">
        <v>2446</v>
      </c>
      <c r="G33" s="3">
        <v>45</v>
      </c>
      <c r="H33" s="3">
        <v>45</v>
      </c>
      <c r="I33" s="3">
        <v>41</v>
      </c>
      <c r="J33" s="3">
        <v>1</v>
      </c>
      <c r="K33" s="3">
        <v>3</v>
      </c>
      <c r="L33" s="3">
        <v>0</v>
      </c>
      <c r="M33" s="3">
        <v>34</v>
      </c>
      <c r="N33" s="3">
        <v>10</v>
      </c>
      <c r="O33" s="3">
        <v>21</v>
      </c>
      <c r="P33" s="3">
        <v>3</v>
      </c>
      <c r="Q33" s="3">
        <v>0</v>
      </c>
      <c r="R33" s="3">
        <v>0</v>
      </c>
    </row>
    <row r="34" spans="1:18" ht="20" customHeight="1" x14ac:dyDescent="0.35">
      <c r="A34" s="3" t="str">
        <f>"201204"</f>
        <v>201204</v>
      </c>
      <c r="B34" s="6" t="s">
        <v>51</v>
      </c>
      <c r="C34" s="3" t="s">
        <v>48</v>
      </c>
      <c r="D34" s="3">
        <v>2915</v>
      </c>
      <c r="E34" s="3">
        <v>2311</v>
      </c>
      <c r="F34" s="3">
        <v>2270</v>
      </c>
      <c r="G34" s="3">
        <v>41</v>
      </c>
      <c r="H34" s="3">
        <v>41</v>
      </c>
      <c r="I34" s="3">
        <v>38</v>
      </c>
      <c r="J34" s="3">
        <v>0</v>
      </c>
      <c r="K34" s="3">
        <v>3</v>
      </c>
      <c r="L34" s="3">
        <v>0</v>
      </c>
      <c r="M34" s="3">
        <v>29</v>
      </c>
      <c r="N34" s="3">
        <v>6</v>
      </c>
      <c r="O34" s="3">
        <v>20</v>
      </c>
      <c r="P34" s="3">
        <v>3</v>
      </c>
      <c r="Q34" s="3">
        <v>0</v>
      </c>
      <c r="R34" s="3">
        <v>0</v>
      </c>
    </row>
    <row r="35" spans="1:18" ht="20" customHeight="1" x14ac:dyDescent="0.35">
      <c r="A35" s="3" t="str">
        <f>"201205"</f>
        <v>201205</v>
      </c>
      <c r="B35" s="6" t="s">
        <v>52</v>
      </c>
      <c r="C35" s="3" t="s">
        <v>48</v>
      </c>
      <c r="D35" s="3">
        <v>5806</v>
      </c>
      <c r="E35" s="3">
        <v>4623</v>
      </c>
      <c r="F35" s="3">
        <v>4597</v>
      </c>
      <c r="G35" s="3">
        <v>26</v>
      </c>
      <c r="H35" s="3">
        <v>26</v>
      </c>
      <c r="I35" s="3">
        <v>19</v>
      </c>
      <c r="J35" s="3">
        <v>1</v>
      </c>
      <c r="K35" s="3">
        <v>6</v>
      </c>
      <c r="L35" s="3">
        <v>0</v>
      </c>
      <c r="M35" s="3">
        <v>57</v>
      </c>
      <c r="N35" s="3">
        <v>17</v>
      </c>
      <c r="O35" s="3">
        <v>34</v>
      </c>
      <c r="P35" s="3">
        <v>6</v>
      </c>
      <c r="Q35" s="3">
        <v>0</v>
      </c>
      <c r="R35" s="3">
        <v>0</v>
      </c>
    </row>
    <row r="36" spans="1:18" ht="30" customHeight="1" x14ac:dyDescent="0.35">
      <c r="A36" s="3" t="str">
        <f>"201206"</f>
        <v>201206</v>
      </c>
      <c r="B36" s="6" t="s">
        <v>53</v>
      </c>
      <c r="C36" s="3" t="s">
        <v>48</v>
      </c>
      <c r="D36" s="3">
        <v>2354</v>
      </c>
      <c r="E36" s="3">
        <v>1913</v>
      </c>
      <c r="F36" s="3">
        <v>1893</v>
      </c>
      <c r="G36" s="3">
        <v>20</v>
      </c>
      <c r="H36" s="3">
        <v>20</v>
      </c>
      <c r="I36" s="3">
        <v>19</v>
      </c>
      <c r="J36" s="3">
        <v>0</v>
      </c>
      <c r="K36" s="3">
        <v>1</v>
      </c>
      <c r="L36" s="3">
        <v>0</v>
      </c>
      <c r="M36" s="3">
        <v>26</v>
      </c>
      <c r="N36" s="3">
        <v>7</v>
      </c>
      <c r="O36" s="3">
        <v>18</v>
      </c>
      <c r="P36" s="3">
        <v>1</v>
      </c>
      <c r="Q36" s="3">
        <v>0</v>
      </c>
      <c r="R36" s="3">
        <v>0</v>
      </c>
    </row>
    <row r="37" spans="1:18" ht="20" customHeight="1" x14ac:dyDescent="0.35">
      <c r="A37" s="3" t="str">
        <f>"201207"</f>
        <v>201207</v>
      </c>
      <c r="B37" s="6" t="s">
        <v>54</v>
      </c>
      <c r="C37" s="3" t="s">
        <v>48</v>
      </c>
      <c r="D37" s="3">
        <v>7798</v>
      </c>
      <c r="E37" s="3">
        <v>6229</v>
      </c>
      <c r="F37" s="3">
        <v>6057</v>
      </c>
      <c r="G37" s="3">
        <v>172</v>
      </c>
      <c r="H37" s="3">
        <v>172</v>
      </c>
      <c r="I37" s="3">
        <v>163</v>
      </c>
      <c r="J37" s="3">
        <v>1</v>
      </c>
      <c r="K37" s="3">
        <v>8</v>
      </c>
      <c r="L37" s="3">
        <v>0</v>
      </c>
      <c r="M37" s="3">
        <v>69</v>
      </c>
      <c r="N37" s="3">
        <v>8</v>
      </c>
      <c r="O37" s="3">
        <v>53</v>
      </c>
      <c r="P37" s="3">
        <v>8</v>
      </c>
      <c r="Q37" s="3">
        <v>0</v>
      </c>
      <c r="R37" s="3">
        <v>0</v>
      </c>
    </row>
    <row r="38" spans="1:18" ht="20" customHeight="1" x14ac:dyDescent="0.35">
      <c r="A38" s="3" t="str">
        <f>"201208"</f>
        <v>201208</v>
      </c>
      <c r="B38" s="6" t="s">
        <v>55</v>
      </c>
      <c r="C38" s="3" t="s">
        <v>48</v>
      </c>
      <c r="D38" s="3">
        <v>3981</v>
      </c>
      <c r="E38" s="3">
        <v>3197</v>
      </c>
      <c r="F38" s="3">
        <v>3139</v>
      </c>
      <c r="G38" s="3">
        <v>58</v>
      </c>
      <c r="H38" s="3">
        <v>58</v>
      </c>
      <c r="I38" s="3">
        <v>53</v>
      </c>
      <c r="J38" s="3">
        <v>1</v>
      </c>
      <c r="K38" s="3">
        <v>4</v>
      </c>
      <c r="L38" s="3">
        <v>0</v>
      </c>
      <c r="M38" s="3">
        <v>34</v>
      </c>
      <c r="N38" s="3">
        <v>8</v>
      </c>
      <c r="O38" s="3">
        <v>22</v>
      </c>
      <c r="P38" s="3">
        <v>4</v>
      </c>
      <c r="Q38" s="3">
        <v>0</v>
      </c>
      <c r="R38" s="3">
        <v>0</v>
      </c>
    </row>
    <row r="39" spans="1:18" ht="20" customHeight="1" thickBot="1" x14ac:dyDescent="0.4">
      <c r="A39" s="5" t="str">
        <f>"201209"</f>
        <v>201209</v>
      </c>
      <c r="B39" s="11" t="s">
        <v>56</v>
      </c>
      <c r="C39" s="5" t="s">
        <v>48</v>
      </c>
      <c r="D39" s="5">
        <v>2266</v>
      </c>
      <c r="E39" s="5">
        <v>1849</v>
      </c>
      <c r="F39" s="5">
        <v>1827</v>
      </c>
      <c r="G39" s="5">
        <v>22</v>
      </c>
      <c r="H39" s="5">
        <v>22</v>
      </c>
      <c r="I39" s="5">
        <v>22</v>
      </c>
      <c r="J39" s="5">
        <v>0</v>
      </c>
      <c r="K39" s="5">
        <v>0</v>
      </c>
      <c r="L39" s="5">
        <v>0</v>
      </c>
      <c r="M39" s="5">
        <v>19</v>
      </c>
      <c r="N39" s="5">
        <v>1</v>
      </c>
      <c r="O39" s="5">
        <v>18</v>
      </c>
      <c r="P39" s="5">
        <v>0</v>
      </c>
      <c r="Q39" s="5">
        <v>0</v>
      </c>
      <c r="R39" s="5">
        <v>0</v>
      </c>
    </row>
    <row r="40" spans="1:18" ht="35" customHeight="1" thickBot="1" x14ac:dyDescent="0.4">
      <c r="A40" s="25" t="s">
        <v>57</v>
      </c>
      <c r="B40" s="26"/>
      <c r="C40" s="2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8"/>
    </row>
    <row r="41" spans="1:18" ht="20" customHeight="1" thickBot="1" x14ac:dyDescent="0.4">
      <c r="A41" s="27" t="str">
        <f>"206301"</f>
        <v>206301</v>
      </c>
      <c r="B41" s="28" t="s">
        <v>58</v>
      </c>
      <c r="C41" s="28"/>
      <c r="D41" s="9">
        <v>65581</v>
      </c>
      <c r="E41" s="9">
        <v>52555</v>
      </c>
      <c r="F41" s="9">
        <v>52252</v>
      </c>
      <c r="G41" s="9">
        <v>303</v>
      </c>
      <c r="H41" s="9">
        <v>301</v>
      </c>
      <c r="I41" s="9">
        <v>184</v>
      </c>
      <c r="J41" s="9">
        <v>16</v>
      </c>
      <c r="K41" s="9">
        <v>101</v>
      </c>
      <c r="L41" s="9">
        <v>2</v>
      </c>
      <c r="M41" s="9">
        <v>1100</v>
      </c>
      <c r="N41" s="9">
        <v>158</v>
      </c>
      <c r="O41" s="9">
        <v>841</v>
      </c>
      <c r="P41" s="9">
        <v>101</v>
      </c>
      <c r="Q41" s="9">
        <v>0</v>
      </c>
      <c r="R41" s="10">
        <v>0</v>
      </c>
    </row>
    <row r="42" spans="1:18" ht="35" customHeight="1" thickBot="1" x14ac:dyDescent="0.4">
      <c r="A42" s="14" t="s">
        <v>59</v>
      </c>
      <c r="B42" s="15"/>
      <c r="C42" s="29"/>
      <c r="D42" s="30">
        <v>239670</v>
      </c>
      <c r="E42" s="30">
        <v>195232</v>
      </c>
      <c r="F42" s="30">
        <v>193259</v>
      </c>
      <c r="G42" s="30">
        <v>1973</v>
      </c>
      <c r="H42" s="30">
        <v>1959</v>
      </c>
      <c r="I42" s="30">
        <v>1601</v>
      </c>
      <c r="J42" s="30">
        <v>74</v>
      </c>
      <c r="K42" s="30">
        <v>284</v>
      </c>
      <c r="L42" s="30">
        <v>14</v>
      </c>
      <c r="M42" s="30">
        <v>2922</v>
      </c>
      <c r="N42" s="30">
        <v>555</v>
      </c>
      <c r="O42" s="30">
        <v>2083</v>
      </c>
      <c r="P42" s="30">
        <v>284</v>
      </c>
      <c r="Q42" s="30">
        <v>0</v>
      </c>
      <c r="R42" s="30">
        <v>0</v>
      </c>
    </row>
  </sheetData>
  <mergeCells count="8">
    <mergeCell ref="A42:C42"/>
    <mergeCell ref="A2:R2"/>
    <mergeCell ref="A5:C5"/>
    <mergeCell ref="A13:C13"/>
    <mergeCell ref="A19:C19"/>
    <mergeCell ref="A30:C30"/>
    <mergeCell ref="A40:C40"/>
    <mergeCell ref="B41:C41"/>
  </mergeCells>
  <pageMargins left="0.11811023622047245" right="0.11811023622047245" top="0.11811023622047245" bottom="0.11811023622047245" header="0.11811023622047245" footer="0.11811023622047245"/>
  <pageSetup paperSize="8" scale="73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O38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rejestr_wyborcow_20170124_0928</vt:lpstr>
      <vt:lpstr>Arkusz1</vt:lpstr>
      <vt:lpstr>rejestr_wyborcow_20170124_0928!Obszar_wydruku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Mialkowski</dc:creator>
  <cp:lastModifiedBy>Wojciech Mialkowski</cp:lastModifiedBy>
  <cp:lastPrinted>2022-10-13T09:39:27Z</cp:lastPrinted>
  <dcterms:created xsi:type="dcterms:W3CDTF">2017-01-24T10:10:39Z</dcterms:created>
  <dcterms:modified xsi:type="dcterms:W3CDTF">2022-10-13T09:52:09Z</dcterms:modified>
</cp:coreProperties>
</file>