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jciech_mialkowski\Desktop\KW\D-I PW\R-4 rejestr-wyborcow\1. meldunek\2024\"/>
    </mc:Choice>
  </mc:AlternateContent>
  <bookViews>
    <workbookView xWindow="0" yWindow="0" windowWidth="24000" windowHeight="9630"/>
  </bookViews>
  <sheets>
    <sheet name="rejestr_wyborcow_20170124_0928" sheetId="1" r:id="rId1"/>
    <sheet name="Arkusz1" sheetId="2" r:id="rId2"/>
  </sheets>
  <definedNames>
    <definedName name="_xlnm.Print_Area" localSheetId="0">rejestr_wyborcow_20170124_0928!$A$1:$L$42</definedName>
  </definedNames>
  <calcPr calcId="162913"/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4" i="1"/>
  <c r="A15" i="1"/>
  <c r="A16" i="1"/>
  <c r="A17" i="1"/>
  <c r="A18" i="1"/>
  <c r="A20" i="1"/>
  <c r="A21" i="1"/>
  <c r="A22" i="1"/>
  <c r="A23" i="1"/>
  <c r="A24" i="1"/>
  <c r="A25" i="1"/>
  <c r="A26" i="1"/>
  <c r="A27" i="1"/>
  <c r="A28" i="1"/>
  <c r="A29" i="1"/>
  <c r="A31" i="1"/>
  <c r="A32" i="1"/>
  <c r="A33" i="1"/>
  <c r="A34" i="1"/>
  <c r="A35" i="1"/>
  <c r="A36" i="1"/>
  <c r="A37" i="1"/>
  <c r="A38" i="1"/>
  <c r="A39" i="1"/>
  <c r="A41" i="1"/>
</calcChain>
</file>

<file path=xl/sharedStrings.xml><?xml version="1.0" encoding="utf-8"?>
<sst xmlns="http://schemas.openxmlformats.org/spreadsheetml/2006/main" count="82" uniqueCount="55">
  <si>
    <t>Kod TERYT</t>
  </si>
  <si>
    <t>Gmina</t>
  </si>
  <si>
    <t>Powiat</t>
  </si>
  <si>
    <t>Liczba mieszkańców</t>
  </si>
  <si>
    <t>Liczba wyborców ogółem</t>
  </si>
  <si>
    <t>Powiat augustowski</t>
  </si>
  <si>
    <t>m. Augustów</t>
  </si>
  <si>
    <t>augustowski</t>
  </si>
  <si>
    <t>gm. Augustów</t>
  </si>
  <si>
    <t>gm. Bargłów Kościelny</t>
  </si>
  <si>
    <t>gm. Lipsk</t>
  </si>
  <si>
    <t>gm. Nowinka</t>
  </si>
  <si>
    <t>gm. Płaska</t>
  </si>
  <si>
    <t>gm. Sztabin</t>
  </si>
  <si>
    <t>Powiat sejneński</t>
  </si>
  <si>
    <t>m. Sejny</t>
  </si>
  <si>
    <t>sejneński</t>
  </si>
  <si>
    <t>gm. Giby</t>
  </si>
  <si>
    <t>gm. Krasnopol</t>
  </si>
  <si>
    <t>gm. Puńsk</t>
  </si>
  <si>
    <t>gm. Sejny</t>
  </si>
  <si>
    <t>Powiat sokólski</t>
  </si>
  <si>
    <t>gm. Dąbrowa Białostocka</t>
  </si>
  <si>
    <t>sokólski</t>
  </si>
  <si>
    <t>gm. Janów</t>
  </si>
  <si>
    <t>gm. Korycin</t>
  </si>
  <si>
    <t>gm. Krynki</t>
  </si>
  <si>
    <t>gm. Kuźnica</t>
  </si>
  <si>
    <t>gm. Nowy Dwór</t>
  </si>
  <si>
    <t>gm. Sidra</t>
  </si>
  <si>
    <t>gm. Sokółka</t>
  </si>
  <si>
    <t>gm. Suchowola</t>
  </si>
  <si>
    <t>gm. Szudziałowo</t>
  </si>
  <si>
    <t>Powiat suwalski</t>
  </si>
  <si>
    <t>gm. Bakałarzewo</t>
  </si>
  <si>
    <t>suwalski</t>
  </si>
  <si>
    <t>gm. Filipów</t>
  </si>
  <si>
    <t>gm. Jeleniewo</t>
  </si>
  <si>
    <t>gm. Przerośl</t>
  </si>
  <si>
    <t>gm. Raczki</t>
  </si>
  <si>
    <t>gm. Rutka-Tartak</t>
  </si>
  <si>
    <t>gm. Suwałki</t>
  </si>
  <si>
    <t>gm. Szypliszki</t>
  </si>
  <si>
    <t>gm. Wiżajny</t>
  </si>
  <si>
    <t>Miasto na prawach powiatu</t>
  </si>
  <si>
    <t>m. Suwałki</t>
  </si>
  <si>
    <t>SUMA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</si>
  <si>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</si>
  <si>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</si>
  <si>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</si>
  <si>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</si>
  <si>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</si>
  <si>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</si>
  <si>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</si>
  <si>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Delegatura KBW w Suwałkach - dane za IV kwartał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</si>
</sst>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3" fontId="18" fillId="0" borderId="13" xfId="0" applyNumberFormat="1" applyFont="1" applyBorder="1" applyAlignment="1">
      <alignment horizontal="left" vertical="center" wrapText="1"/>
    </xf>
    <xf numFmtId="3" fontId="20" fillId="0" borderId="0" xfId="0" applyNumberFormat="1" applyFont="1" applyBorder="1" applyAlignment="1">
      <alignment wrapText="1"/>
    </xf>
    <xf numFmtId="3" fontId="18" fillId="0" borderId="17" xfId="0" applyNumberFormat="1" applyFont="1" applyBorder="1" applyAlignment="1">
      <alignment horizontal="left" vertical="center"/>
    </xf>
    <xf numFmtId="3" fontId="18" fillId="0" borderId="18" xfId="0" applyNumberFormat="1" applyFont="1" applyBorder="1" applyAlignment="1">
      <alignment horizontal="left" vertical="center"/>
    </xf>
    <xf numFmtId="3" fontId="19" fillId="0" borderId="19" xfId="0" applyNumberFormat="1" applyFont="1" applyBorder="1" applyAlignment="1">
      <alignment horizontal="left" vertical="center" wrapText="1"/>
    </xf>
    <xf numFmtId="3" fontId="20" fillId="33" borderId="0" xfId="0" applyNumberFormat="1" applyFont="1" applyFill="1" applyBorder="1" applyAlignment="1">
      <alignment wrapText="1"/>
    </xf>
    <xf numFmtId="0" fontId="0" fillId="33" borderId="0" xfId="0" applyFill="1" applyAlignment="1">
      <alignment wrapText="1"/>
    </xf>
    <xf numFmtId="3" fontId="18" fillId="0" borderId="20" xfId="0" applyNumberFormat="1" applyFont="1" applyBorder="1" applyAlignment="1">
      <alignment horizontal="left" vertical="center"/>
    </xf>
    <xf numFmtId="3" fontId="18" fillId="0" borderId="21" xfId="0" applyNumberFormat="1" applyFont="1" applyBorder="1" applyAlignment="1">
      <alignment horizontal="left" vertical="center" wrapText="1"/>
    </xf>
    <xf numFmtId="3" fontId="18" fillId="0" borderId="22" xfId="0" applyNumberFormat="1" applyFont="1" applyBorder="1" applyAlignment="1">
      <alignment horizontal="left" vertical="center"/>
    </xf>
    <xf numFmtId="3" fontId="18" fillId="0" borderId="15" xfId="0" applyNumberFormat="1" applyFont="1" applyBorder="1" applyAlignment="1">
      <alignment horizontal="left" vertical="center"/>
    </xf>
    <xf numFmtId="3" fontId="0" fillId="33" borderId="0" xfId="0" applyNumberFormat="1" applyFill="1" applyAlignment="1">
      <alignment wrapText="1"/>
    </xf>
    <xf numFmtId="3" fontId="18" fillId="0" borderId="23" xfId="0" applyNumberFormat="1" applyFont="1" applyBorder="1" applyAlignment="1">
      <alignment horizontal="left" vertical="center"/>
    </xf>
    <xf numFmtId="3" fontId="18" fillId="0" borderId="25" xfId="0" applyNumberFormat="1" applyFont="1" applyBorder="1" applyAlignment="1">
      <alignment horizontal="left" vertical="center"/>
    </xf>
    <xf numFmtId="3" fontId="18" fillId="0" borderId="24" xfId="0" applyNumberFormat="1" applyFont="1" applyBorder="1" applyAlignment="1">
      <alignment horizontal="left" vertical="center" wrapText="1"/>
    </xf>
    <xf numFmtId="3" fontId="19" fillId="33" borderId="19" xfId="0" applyNumberFormat="1" applyFont="1" applyFill="1" applyBorder="1" applyAlignment="1">
      <alignment horizontal="left" vertical="center" wrapText="1"/>
    </xf>
    <xf numFmtId="3" fontId="18" fillId="0" borderId="13" xfId="0" applyNumberFormat="1" applyFont="1" applyBorder="1" applyAlignment="1">
      <alignment horizontal="left" vertical="center"/>
    </xf>
    <xf numFmtId="3" fontId="18" fillId="0" borderId="14" xfId="0" applyNumberFormat="1" applyFont="1" applyBorder="1" applyAlignment="1">
      <alignment horizontal="left" vertical="center"/>
    </xf>
    <xf numFmtId="3" fontId="18" fillId="0" borderId="26" xfId="0" applyNumberFormat="1" applyFont="1" applyBorder="1" applyAlignment="1">
      <alignment horizontal="left" vertical="center"/>
    </xf>
    <xf numFmtId="3" fontId="19" fillId="33" borderId="10" xfId="0" applyNumberFormat="1" applyFont="1" applyFill="1" applyBorder="1" applyAlignment="1">
      <alignment horizontal="center" vertical="center"/>
    </xf>
    <xf numFmtId="3" fontId="19" fillId="33" borderId="11" xfId="0" applyNumberFormat="1" applyFont="1" applyFill="1" applyBorder="1" applyAlignment="1">
      <alignment horizontal="center" vertical="center"/>
    </xf>
    <xf numFmtId="3" fontId="19" fillId="33" borderId="12" xfId="0" applyNumberFormat="1" applyFont="1" applyFill="1" applyBorder="1" applyAlignment="1">
      <alignment horizontal="center" vertical="center"/>
    </xf>
    <xf numFmtId="3" fontId="19" fillId="0" borderId="15" xfId="0" applyNumberFormat="1" applyFont="1" applyBorder="1" applyAlignment="1">
      <alignment horizontal="center" vertical="center"/>
    </xf>
    <xf numFmtId="3" fontId="19" fillId="0" borderId="16" xfId="0" applyNumberFormat="1" applyFont="1" applyBorder="1" applyAlignment="1">
      <alignment horizontal="center" vertical="center"/>
    </xf>
    <xf numFmtId="3" fontId="19" fillId="0" borderId="27" xfId="0" applyNumberFormat="1" applyFont="1" applyBorder="1" applyAlignment="1">
      <alignment horizontal="center" vertical="center"/>
    </xf>
    <xf numFmtId="3" fontId="19" fillId="0" borderId="15" xfId="0" applyNumberFormat="1" applyFont="1" applyBorder="1" applyAlignment="1">
      <alignment horizontal="center" vertical="center" wrapText="1"/>
    </xf>
    <xf numFmtId="3" fontId="19" fillId="0" borderId="16" xfId="0" applyNumberFormat="1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center" vertical="center" wrapText="1"/>
    </xf>
    <xf numFmtId="3" fontId="18" fillId="0" borderId="16" xfId="0" applyNumberFormat="1" applyFont="1" applyBorder="1" applyAlignment="1">
      <alignment horizontal="center" vertical="center" wrapText="1"/>
    </xf>
    <xf numFmtId="3" fontId="18" fillId="0" borderId="27" xfId="0" applyNumberFormat="1" applyFont="1" applyBorder="1" applyAlignment="1">
      <alignment horizontal="center" vertical="center" wrapText="1"/>
    </xf>
    <xf numFmtId="3" fontId="18" fillId="0" borderId="28" xfId="0" applyNumberFormat="1" applyFont="1" applyBorder="1" applyAlignment="1">
      <alignment horizontal="left" vertical="center"/>
    </xf>
    <xf numFmtId="3" fontId="18" fillId="0" borderId="14" xfId="0" applyNumberFormat="1" applyFont="1" applyBorder="1" applyAlignment="1">
      <alignment horizontal="left" vertical="center" wrapText="1"/>
    </xf>
    <xf numFmtId="3" fontId="18" fillId="0" borderId="29" xfId="0" applyNumberFormat="1" applyFont="1" applyBorder="1" applyAlignment="1">
      <alignment horizontal="left" vertical="center"/>
    </xf>
    <xf numFmtId="3" fontId="18" fillId="0" borderId="30" xfId="0" applyNumberFormat="1" applyFont="1" applyBorder="1" applyAlignment="1">
      <alignment horizontal="left" vertical="center"/>
    </xf>
    <xf numFmtId="3" fontId="19" fillId="0" borderId="27" xfId="0" applyNumberFormat="1" applyFont="1" applyBorder="1" applyAlignment="1">
      <alignment horizontal="center" vertical="center" wrapText="1"/>
    </xf>
    <xf numFmtId="3" fontId="19" fillId="0" borderId="12" xfId="0" applyNumberFormat="1" applyFont="1" applyBorder="1" applyAlignment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A786A"/>
      <color rgb="FFF8503E"/>
      <color rgb="FFF62F1A"/>
      <color rgb="FFC5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zoomScale="75" zoomScaleNormal="75" workbookViewId="0">
      <selection activeCell="O15" sqref="O15"/>
    </sheetView>
  </sheetViews>
  <sheetFormatPr defaultColWidth="15.7265625" defaultRowHeight="14.5" x14ac:dyDescent="0.35"/>
  <cols>
    <col min="1" max="5" width="15.7265625" style="1"/>
    <col min="6" max="12" width="15.7265625" style="9"/>
    <col min="13" max="16384" width="15.7265625" style="1"/>
  </cols>
  <sheetData>
    <row r="1" spans="1:12" ht="16" thickBot="1" x14ac:dyDescent="0.4">
      <c r="A1" s="4"/>
      <c r="B1" s="4"/>
      <c r="C1" s="4"/>
      <c r="D1" s="4"/>
      <c r="E1" s="4"/>
      <c r="F1" s="8"/>
      <c r="G1" s="8"/>
      <c r="H1" s="8"/>
      <c r="I1" s="8"/>
      <c r="J1" s="8"/>
      <c r="K1" s="8"/>
      <c r="L1" s="14"/>
    </row>
    <row r="2" spans="1:12" ht="20" customHeight="1" thickBot="1" x14ac:dyDescent="0.4">
      <c r="A2" s="22" t="s">
        <v>54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1:12" ht="16" thickBot="1" x14ac:dyDescent="0.4">
      <c r="A3" s="4"/>
      <c r="B3" s="4"/>
      <c r="C3" s="4"/>
      <c r="D3" s="4"/>
      <c r="E3" s="4"/>
      <c r="F3" s="8"/>
      <c r="G3" s="8"/>
      <c r="H3" s="8"/>
      <c r="I3" s="8"/>
      <c r="J3" s="8"/>
      <c r="K3" s="8"/>
      <c r="L3" s="14"/>
    </row>
    <row r="4" spans="1:12" ht="138.5" customHeight="1" thickBot="1" x14ac:dyDescent="0.4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18" t="s">
        <v>47</v>
      </c>
      <c r="G4" s="18" t="s">
        <v>48</v>
      </c>
      <c r="H4" s="18" t="s">
        <v>49</v>
      </c>
      <c r="I4" s="18" t="s">
        <v>50</v>
      </c>
      <c r="J4" s="18" t="s">
        <v>51</v>
      </c>
      <c r="K4" s="18" t="s">
        <v>52</v>
      </c>
      <c r="L4" s="18" t="s">
        <v>53</v>
      </c>
    </row>
    <row r="5" spans="1:12" ht="35" customHeight="1" thickBot="1" x14ac:dyDescent="0.4">
      <c r="A5" s="28" t="s">
        <v>5</v>
      </c>
      <c r="B5" s="29"/>
      <c r="C5" s="38"/>
      <c r="D5" s="37">
        <v>53653</v>
      </c>
      <c r="E5" s="20">
        <v>44295</v>
      </c>
      <c r="F5" s="20">
        <v>43740</v>
      </c>
      <c r="G5" s="20">
        <v>555</v>
      </c>
      <c r="H5" s="20">
        <v>3</v>
      </c>
      <c r="I5" s="20">
        <v>1</v>
      </c>
      <c r="J5" s="20">
        <v>185</v>
      </c>
      <c r="K5" s="20">
        <v>0</v>
      </c>
      <c r="L5" s="20">
        <v>0</v>
      </c>
    </row>
    <row r="6" spans="1:12" ht="20" customHeight="1" x14ac:dyDescent="0.35">
      <c r="A6" s="34" t="str">
        <f>"200101"</f>
        <v>200101</v>
      </c>
      <c r="B6" s="35" t="s">
        <v>6</v>
      </c>
      <c r="C6" s="36" t="s">
        <v>7</v>
      </c>
      <c r="D6" s="21">
        <v>27119</v>
      </c>
      <c r="E6" s="19">
        <v>22577</v>
      </c>
      <c r="F6" s="19">
        <v>22314</v>
      </c>
      <c r="G6" s="19">
        <v>263</v>
      </c>
      <c r="H6" s="19">
        <v>1</v>
      </c>
      <c r="I6" s="19">
        <v>1</v>
      </c>
      <c r="J6" s="19">
        <v>117</v>
      </c>
      <c r="K6" s="19">
        <v>0</v>
      </c>
      <c r="L6" s="19">
        <v>0</v>
      </c>
    </row>
    <row r="7" spans="1:12" ht="20" customHeight="1" x14ac:dyDescent="0.35">
      <c r="A7" s="5" t="str">
        <f>"200102"</f>
        <v>200102</v>
      </c>
      <c r="B7" s="3" t="s">
        <v>8</v>
      </c>
      <c r="C7" s="6" t="s">
        <v>7</v>
      </c>
      <c r="D7" s="21">
        <v>6615</v>
      </c>
      <c r="E7" s="19">
        <v>5289</v>
      </c>
      <c r="F7" s="19">
        <v>5253</v>
      </c>
      <c r="G7" s="19">
        <v>36</v>
      </c>
      <c r="H7" s="19">
        <v>0</v>
      </c>
      <c r="I7" s="19">
        <v>0</v>
      </c>
      <c r="J7" s="19">
        <v>18</v>
      </c>
      <c r="K7" s="19">
        <v>0</v>
      </c>
      <c r="L7" s="19">
        <v>0</v>
      </c>
    </row>
    <row r="8" spans="1:12" ht="30" customHeight="1" x14ac:dyDescent="0.35">
      <c r="A8" s="5" t="str">
        <f>"200103"</f>
        <v>200103</v>
      </c>
      <c r="B8" s="3" t="s">
        <v>9</v>
      </c>
      <c r="C8" s="6" t="s">
        <v>7</v>
      </c>
      <c r="D8" s="21">
        <v>5252</v>
      </c>
      <c r="E8" s="19">
        <v>4211</v>
      </c>
      <c r="F8" s="19">
        <v>4172</v>
      </c>
      <c r="G8" s="19">
        <v>39</v>
      </c>
      <c r="H8" s="19">
        <v>0</v>
      </c>
      <c r="I8" s="19">
        <v>0</v>
      </c>
      <c r="J8" s="19">
        <v>8</v>
      </c>
      <c r="K8" s="19">
        <v>0</v>
      </c>
      <c r="L8" s="19">
        <v>0</v>
      </c>
    </row>
    <row r="9" spans="1:12" ht="20" customHeight="1" x14ac:dyDescent="0.35">
      <c r="A9" s="5" t="str">
        <f>"200104"</f>
        <v>200104</v>
      </c>
      <c r="B9" s="3" t="s">
        <v>10</v>
      </c>
      <c r="C9" s="6" t="s">
        <v>7</v>
      </c>
      <c r="D9" s="21">
        <v>4592</v>
      </c>
      <c r="E9" s="19">
        <v>3936</v>
      </c>
      <c r="F9" s="19">
        <v>3910</v>
      </c>
      <c r="G9" s="19">
        <v>26</v>
      </c>
      <c r="H9" s="19">
        <v>0</v>
      </c>
      <c r="I9" s="19">
        <v>0</v>
      </c>
      <c r="J9" s="19">
        <v>15</v>
      </c>
      <c r="K9" s="19">
        <v>0</v>
      </c>
      <c r="L9" s="19">
        <v>0</v>
      </c>
    </row>
    <row r="10" spans="1:12" ht="20" customHeight="1" x14ac:dyDescent="0.35">
      <c r="A10" s="5" t="str">
        <f>"200105"</f>
        <v>200105</v>
      </c>
      <c r="B10" s="3" t="s">
        <v>11</v>
      </c>
      <c r="C10" s="6" t="s">
        <v>7</v>
      </c>
      <c r="D10" s="21">
        <v>2925</v>
      </c>
      <c r="E10" s="19">
        <v>2367</v>
      </c>
      <c r="F10" s="19">
        <v>2260</v>
      </c>
      <c r="G10" s="19">
        <v>107</v>
      </c>
      <c r="H10" s="19">
        <v>0</v>
      </c>
      <c r="I10" s="19">
        <v>0</v>
      </c>
      <c r="J10" s="19">
        <v>7</v>
      </c>
      <c r="K10" s="19">
        <v>0</v>
      </c>
      <c r="L10" s="19">
        <v>0</v>
      </c>
    </row>
    <row r="11" spans="1:12" ht="20" customHeight="1" x14ac:dyDescent="0.35">
      <c r="A11" s="5" t="str">
        <f>"200106"</f>
        <v>200106</v>
      </c>
      <c r="B11" s="3" t="s">
        <v>12</v>
      </c>
      <c r="C11" s="6" t="s">
        <v>7</v>
      </c>
      <c r="D11" s="21">
        <v>2432</v>
      </c>
      <c r="E11" s="19">
        <v>2010</v>
      </c>
      <c r="F11" s="19">
        <v>1944</v>
      </c>
      <c r="G11" s="19">
        <v>66</v>
      </c>
      <c r="H11" s="19">
        <v>2</v>
      </c>
      <c r="I11" s="19">
        <v>0</v>
      </c>
      <c r="J11" s="19">
        <v>7</v>
      </c>
      <c r="K11" s="19">
        <v>0</v>
      </c>
      <c r="L11" s="19">
        <v>0</v>
      </c>
    </row>
    <row r="12" spans="1:12" ht="20" customHeight="1" thickBot="1" x14ac:dyDescent="0.4">
      <c r="A12" s="10" t="str">
        <f>"200107"</f>
        <v>200107</v>
      </c>
      <c r="B12" s="11" t="s">
        <v>13</v>
      </c>
      <c r="C12" s="12" t="s">
        <v>7</v>
      </c>
      <c r="D12" s="21">
        <v>4718</v>
      </c>
      <c r="E12" s="19">
        <v>3905</v>
      </c>
      <c r="F12" s="19">
        <v>3887</v>
      </c>
      <c r="G12" s="19">
        <v>18</v>
      </c>
      <c r="H12" s="19">
        <v>0</v>
      </c>
      <c r="I12" s="19">
        <v>0</v>
      </c>
      <c r="J12" s="19">
        <v>13</v>
      </c>
      <c r="K12" s="19">
        <v>0</v>
      </c>
      <c r="L12" s="19">
        <v>0</v>
      </c>
    </row>
    <row r="13" spans="1:12" s="2" customFormat="1" ht="35" customHeight="1" thickBot="1" x14ac:dyDescent="0.4">
      <c r="A13" s="28" t="s">
        <v>14</v>
      </c>
      <c r="B13" s="29"/>
      <c r="C13" s="38"/>
      <c r="D13" s="21">
        <v>18784</v>
      </c>
      <c r="E13" s="19">
        <v>15626</v>
      </c>
      <c r="F13" s="19">
        <v>15375</v>
      </c>
      <c r="G13" s="19">
        <v>251</v>
      </c>
      <c r="H13" s="19">
        <v>5</v>
      </c>
      <c r="I13" s="19">
        <v>1</v>
      </c>
      <c r="J13" s="19">
        <v>52</v>
      </c>
      <c r="K13" s="19">
        <v>0</v>
      </c>
      <c r="L13" s="19">
        <v>0</v>
      </c>
    </row>
    <row r="14" spans="1:12" ht="20" customHeight="1" x14ac:dyDescent="0.35">
      <c r="A14" s="15" t="str">
        <f>"200901"</f>
        <v>200901</v>
      </c>
      <c r="B14" s="17" t="s">
        <v>15</v>
      </c>
      <c r="C14" s="16" t="s">
        <v>16</v>
      </c>
      <c r="D14" s="21">
        <v>4719</v>
      </c>
      <c r="E14" s="19">
        <v>4006</v>
      </c>
      <c r="F14" s="19">
        <v>3938</v>
      </c>
      <c r="G14" s="19">
        <v>68</v>
      </c>
      <c r="H14" s="19">
        <v>0</v>
      </c>
      <c r="I14" s="19">
        <v>0</v>
      </c>
      <c r="J14" s="19">
        <v>17</v>
      </c>
      <c r="K14" s="19">
        <v>0</v>
      </c>
      <c r="L14" s="19">
        <v>0</v>
      </c>
    </row>
    <row r="15" spans="1:12" ht="20" customHeight="1" x14ac:dyDescent="0.35">
      <c r="A15" s="5" t="str">
        <f>"200902"</f>
        <v>200902</v>
      </c>
      <c r="B15" s="3" t="s">
        <v>17</v>
      </c>
      <c r="C15" s="6" t="s">
        <v>16</v>
      </c>
      <c r="D15" s="21">
        <v>2585</v>
      </c>
      <c r="E15" s="19">
        <v>2191</v>
      </c>
      <c r="F15" s="19">
        <v>2088</v>
      </c>
      <c r="G15" s="19">
        <v>103</v>
      </c>
      <c r="H15" s="19">
        <v>0</v>
      </c>
      <c r="I15" s="19">
        <v>0</v>
      </c>
      <c r="J15" s="19">
        <v>3</v>
      </c>
      <c r="K15" s="19">
        <v>0</v>
      </c>
      <c r="L15" s="19">
        <v>0</v>
      </c>
    </row>
    <row r="16" spans="1:12" ht="20" customHeight="1" x14ac:dyDescent="0.35">
      <c r="A16" s="5" t="str">
        <f>"200903"</f>
        <v>200903</v>
      </c>
      <c r="B16" s="3" t="s">
        <v>18</v>
      </c>
      <c r="C16" s="6" t="s">
        <v>16</v>
      </c>
      <c r="D16" s="21">
        <v>3640</v>
      </c>
      <c r="E16" s="19">
        <v>2918</v>
      </c>
      <c r="F16" s="19">
        <v>2877</v>
      </c>
      <c r="G16" s="19">
        <v>41</v>
      </c>
      <c r="H16" s="19">
        <v>0</v>
      </c>
      <c r="I16" s="19">
        <v>0</v>
      </c>
      <c r="J16" s="19">
        <v>15</v>
      </c>
      <c r="K16" s="19">
        <v>0</v>
      </c>
      <c r="L16" s="19">
        <v>0</v>
      </c>
    </row>
    <row r="17" spans="1:12" ht="20" customHeight="1" x14ac:dyDescent="0.35">
      <c r="A17" s="5" t="str">
        <f>"200904"</f>
        <v>200904</v>
      </c>
      <c r="B17" s="3" t="s">
        <v>19</v>
      </c>
      <c r="C17" s="6" t="s">
        <v>16</v>
      </c>
      <c r="D17" s="21">
        <v>4004</v>
      </c>
      <c r="E17" s="19">
        <v>3337</v>
      </c>
      <c r="F17" s="19">
        <v>3320</v>
      </c>
      <c r="G17" s="19">
        <v>17</v>
      </c>
      <c r="H17" s="19">
        <v>2</v>
      </c>
      <c r="I17" s="19">
        <v>0</v>
      </c>
      <c r="J17" s="19">
        <v>9</v>
      </c>
      <c r="K17" s="19">
        <v>0</v>
      </c>
      <c r="L17" s="19">
        <v>0</v>
      </c>
    </row>
    <row r="18" spans="1:12" ht="20" customHeight="1" thickBot="1" x14ac:dyDescent="0.4">
      <c r="A18" s="10" t="str">
        <f>"200905"</f>
        <v>200905</v>
      </c>
      <c r="B18" s="11" t="s">
        <v>20</v>
      </c>
      <c r="C18" s="12" t="s">
        <v>16</v>
      </c>
      <c r="D18" s="21">
        <v>3836</v>
      </c>
      <c r="E18" s="19">
        <v>3174</v>
      </c>
      <c r="F18" s="19">
        <v>3152</v>
      </c>
      <c r="G18" s="19">
        <v>22</v>
      </c>
      <c r="H18" s="19">
        <v>3</v>
      </c>
      <c r="I18" s="19">
        <v>1</v>
      </c>
      <c r="J18" s="19">
        <v>8</v>
      </c>
      <c r="K18" s="19">
        <v>0</v>
      </c>
      <c r="L18" s="19">
        <v>0</v>
      </c>
    </row>
    <row r="19" spans="1:12" ht="35" customHeight="1" thickBot="1" x14ac:dyDescent="0.4">
      <c r="A19" s="28" t="s">
        <v>21</v>
      </c>
      <c r="B19" s="29"/>
      <c r="C19" s="38"/>
      <c r="D19" s="21">
        <v>62384</v>
      </c>
      <c r="E19" s="19">
        <v>51876</v>
      </c>
      <c r="F19" s="19">
        <v>51171</v>
      </c>
      <c r="G19" s="19">
        <v>705</v>
      </c>
      <c r="H19" s="19">
        <v>6</v>
      </c>
      <c r="I19" s="19">
        <v>0</v>
      </c>
      <c r="J19" s="19">
        <v>88</v>
      </c>
      <c r="K19" s="19">
        <v>0</v>
      </c>
      <c r="L19" s="19">
        <v>0</v>
      </c>
    </row>
    <row r="20" spans="1:12" ht="30" customHeight="1" x14ac:dyDescent="0.35">
      <c r="A20" s="15" t="str">
        <f>"201101"</f>
        <v>201101</v>
      </c>
      <c r="B20" s="17" t="s">
        <v>22</v>
      </c>
      <c r="C20" s="16" t="s">
        <v>23</v>
      </c>
      <c r="D20" s="21">
        <v>10325</v>
      </c>
      <c r="E20" s="19">
        <v>8759</v>
      </c>
      <c r="F20" s="19">
        <v>8715</v>
      </c>
      <c r="G20" s="19">
        <v>44</v>
      </c>
      <c r="H20" s="19">
        <v>0</v>
      </c>
      <c r="I20" s="19">
        <v>0</v>
      </c>
      <c r="J20" s="19">
        <v>20</v>
      </c>
      <c r="K20" s="19">
        <v>0</v>
      </c>
      <c r="L20" s="19">
        <v>0</v>
      </c>
    </row>
    <row r="21" spans="1:12" ht="20" customHeight="1" x14ac:dyDescent="0.35">
      <c r="A21" s="5" t="str">
        <f>"201102"</f>
        <v>201102</v>
      </c>
      <c r="B21" s="3" t="s">
        <v>24</v>
      </c>
      <c r="C21" s="6" t="s">
        <v>23</v>
      </c>
      <c r="D21" s="21">
        <v>3912</v>
      </c>
      <c r="E21" s="19">
        <v>3277</v>
      </c>
      <c r="F21" s="19">
        <v>3236</v>
      </c>
      <c r="G21" s="19">
        <v>41</v>
      </c>
      <c r="H21" s="19">
        <v>0</v>
      </c>
      <c r="I21" s="19">
        <v>0</v>
      </c>
      <c r="J21" s="19">
        <v>6</v>
      </c>
      <c r="K21" s="19">
        <v>0</v>
      </c>
      <c r="L21" s="19">
        <v>0</v>
      </c>
    </row>
    <row r="22" spans="1:12" ht="20" customHeight="1" x14ac:dyDescent="0.35">
      <c r="A22" s="5" t="str">
        <f>"201103"</f>
        <v>201103</v>
      </c>
      <c r="B22" s="3" t="s">
        <v>25</v>
      </c>
      <c r="C22" s="6" t="s">
        <v>23</v>
      </c>
      <c r="D22" s="21">
        <v>3209</v>
      </c>
      <c r="E22" s="19">
        <v>2606</v>
      </c>
      <c r="F22" s="19">
        <v>2561</v>
      </c>
      <c r="G22" s="19">
        <v>45</v>
      </c>
      <c r="H22" s="19">
        <v>0</v>
      </c>
      <c r="I22" s="19">
        <v>0</v>
      </c>
      <c r="J22" s="19">
        <v>4</v>
      </c>
      <c r="K22" s="19">
        <v>0</v>
      </c>
      <c r="L22" s="19">
        <v>0</v>
      </c>
    </row>
    <row r="23" spans="1:12" ht="20" customHeight="1" x14ac:dyDescent="0.35">
      <c r="A23" s="5" t="str">
        <f>"201104"</f>
        <v>201104</v>
      </c>
      <c r="B23" s="3" t="s">
        <v>26</v>
      </c>
      <c r="C23" s="6" t="s">
        <v>23</v>
      </c>
      <c r="D23" s="21">
        <v>2810</v>
      </c>
      <c r="E23" s="19">
        <v>2402</v>
      </c>
      <c r="F23" s="19">
        <v>2289</v>
      </c>
      <c r="G23" s="19">
        <v>113</v>
      </c>
      <c r="H23" s="19">
        <v>0</v>
      </c>
      <c r="I23" s="19">
        <v>0</v>
      </c>
      <c r="J23" s="19">
        <v>3</v>
      </c>
      <c r="K23" s="19">
        <v>0</v>
      </c>
      <c r="L23" s="19">
        <v>0</v>
      </c>
    </row>
    <row r="24" spans="1:12" ht="20" customHeight="1" x14ac:dyDescent="0.35">
      <c r="A24" s="5" t="str">
        <f>"201105"</f>
        <v>201105</v>
      </c>
      <c r="B24" s="3" t="s">
        <v>27</v>
      </c>
      <c r="C24" s="6" t="s">
        <v>23</v>
      </c>
      <c r="D24" s="21">
        <v>3785</v>
      </c>
      <c r="E24" s="19">
        <v>3098</v>
      </c>
      <c r="F24" s="19">
        <v>3047</v>
      </c>
      <c r="G24" s="19">
        <v>51</v>
      </c>
      <c r="H24" s="19">
        <v>1</v>
      </c>
      <c r="I24" s="19">
        <v>0</v>
      </c>
      <c r="J24" s="19">
        <v>4</v>
      </c>
      <c r="K24" s="19">
        <v>0</v>
      </c>
      <c r="L24" s="19">
        <v>0</v>
      </c>
    </row>
    <row r="25" spans="1:12" ht="20" customHeight="1" x14ac:dyDescent="0.35">
      <c r="A25" s="5" t="str">
        <f>"201106"</f>
        <v>201106</v>
      </c>
      <c r="B25" s="3" t="s">
        <v>28</v>
      </c>
      <c r="C25" s="6" t="s">
        <v>23</v>
      </c>
      <c r="D25" s="21">
        <v>2484</v>
      </c>
      <c r="E25" s="19">
        <v>2057</v>
      </c>
      <c r="F25" s="19">
        <v>2005</v>
      </c>
      <c r="G25" s="19">
        <v>52</v>
      </c>
      <c r="H25" s="19">
        <v>1</v>
      </c>
      <c r="I25" s="19">
        <v>0</v>
      </c>
      <c r="J25" s="19">
        <v>4</v>
      </c>
      <c r="K25" s="19">
        <v>0</v>
      </c>
      <c r="L25" s="19">
        <v>0</v>
      </c>
    </row>
    <row r="26" spans="1:12" ht="20" customHeight="1" x14ac:dyDescent="0.35">
      <c r="A26" s="5" t="str">
        <f>"201107"</f>
        <v>201107</v>
      </c>
      <c r="B26" s="3" t="s">
        <v>29</v>
      </c>
      <c r="C26" s="6" t="s">
        <v>23</v>
      </c>
      <c r="D26" s="21">
        <v>3224</v>
      </c>
      <c r="E26" s="19">
        <v>2680</v>
      </c>
      <c r="F26" s="19">
        <v>2641</v>
      </c>
      <c r="G26" s="19">
        <v>39</v>
      </c>
      <c r="H26" s="19">
        <v>1</v>
      </c>
      <c r="I26" s="19">
        <v>0</v>
      </c>
      <c r="J26" s="19">
        <v>4</v>
      </c>
      <c r="K26" s="19">
        <v>0</v>
      </c>
      <c r="L26" s="19">
        <v>0</v>
      </c>
    </row>
    <row r="27" spans="1:12" ht="20" customHeight="1" x14ac:dyDescent="0.35">
      <c r="A27" s="5" t="str">
        <f>"201108"</f>
        <v>201108</v>
      </c>
      <c r="B27" s="3" t="s">
        <v>30</v>
      </c>
      <c r="C27" s="6" t="s">
        <v>23</v>
      </c>
      <c r="D27" s="21">
        <v>23451</v>
      </c>
      <c r="E27" s="19">
        <v>19304</v>
      </c>
      <c r="F27" s="19">
        <v>19117</v>
      </c>
      <c r="G27" s="19">
        <v>187</v>
      </c>
      <c r="H27" s="19">
        <v>2</v>
      </c>
      <c r="I27" s="19">
        <v>0</v>
      </c>
      <c r="J27" s="19">
        <v>31</v>
      </c>
      <c r="K27" s="19">
        <v>0</v>
      </c>
      <c r="L27" s="19">
        <v>0</v>
      </c>
    </row>
    <row r="28" spans="1:12" ht="20" customHeight="1" x14ac:dyDescent="0.35">
      <c r="A28" s="5" t="str">
        <f>"201109"</f>
        <v>201109</v>
      </c>
      <c r="B28" s="3" t="s">
        <v>31</v>
      </c>
      <c r="C28" s="6" t="s">
        <v>23</v>
      </c>
      <c r="D28" s="21">
        <v>6407</v>
      </c>
      <c r="E28" s="19">
        <v>5353</v>
      </c>
      <c r="F28" s="19">
        <v>5307</v>
      </c>
      <c r="G28" s="19">
        <v>46</v>
      </c>
      <c r="H28" s="19">
        <v>1</v>
      </c>
      <c r="I28" s="19">
        <v>0</v>
      </c>
      <c r="J28" s="19">
        <v>8</v>
      </c>
      <c r="K28" s="19">
        <v>0</v>
      </c>
      <c r="L28" s="19">
        <v>0</v>
      </c>
    </row>
    <row r="29" spans="1:12" ht="20" customHeight="1" thickBot="1" x14ac:dyDescent="0.4">
      <c r="A29" s="10" t="str">
        <f>"201110"</f>
        <v>201110</v>
      </c>
      <c r="B29" s="11" t="s">
        <v>32</v>
      </c>
      <c r="C29" s="12" t="s">
        <v>23</v>
      </c>
      <c r="D29" s="21">
        <v>2777</v>
      </c>
      <c r="E29" s="19">
        <v>2340</v>
      </c>
      <c r="F29" s="19">
        <v>2253</v>
      </c>
      <c r="G29" s="19">
        <v>87</v>
      </c>
      <c r="H29" s="19">
        <v>0</v>
      </c>
      <c r="I29" s="19">
        <v>0</v>
      </c>
      <c r="J29" s="19">
        <v>4</v>
      </c>
      <c r="K29" s="19">
        <v>0</v>
      </c>
      <c r="L29" s="19">
        <v>0</v>
      </c>
    </row>
    <row r="30" spans="1:12" ht="35" customHeight="1" thickBot="1" x14ac:dyDescent="0.4">
      <c r="A30" s="28" t="s">
        <v>33</v>
      </c>
      <c r="B30" s="29"/>
      <c r="C30" s="38"/>
      <c r="D30" s="21">
        <v>35240</v>
      </c>
      <c r="E30" s="19">
        <v>28231</v>
      </c>
      <c r="F30" s="19">
        <v>27559</v>
      </c>
      <c r="G30" s="19">
        <v>672</v>
      </c>
      <c r="H30" s="19">
        <v>0</v>
      </c>
      <c r="I30" s="19">
        <v>0</v>
      </c>
      <c r="J30" s="19">
        <v>90</v>
      </c>
      <c r="K30" s="19">
        <v>0</v>
      </c>
      <c r="L30" s="19">
        <v>0</v>
      </c>
    </row>
    <row r="31" spans="1:12" ht="30" customHeight="1" x14ac:dyDescent="0.35">
      <c r="A31" s="15" t="str">
        <f>"201201"</f>
        <v>201201</v>
      </c>
      <c r="B31" s="17" t="s">
        <v>34</v>
      </c>
      <c r="C31" s="16" t="s">
        <v>35</v>
      </c>
      <c r="D31" s="21">
        <v>3105</v>
      </c>
      <c r="E31" s="19">
        <v>2426</v>
      </c>
      <c r="F31" s="19">
        <v>2402</v>
      </c>
      <c r="G31" s="19">
        <v>24</v>
      </c>
      <c r="H31" s="19">
        <v>0</v>
      </c>
      <c r="I31" s="19">
        <v>0</v>
      </c>
      <c r="J31" s="19">
        <v>9</v>
      </c>
      <c r="K31" s="19">
        <v>0</v>
      </c>
      <c r="L31" s="19">
        <v>0</v>
      </c>
    </row>
    <row r="32" spans="1:12" ht="20" customHeight="1" x14ac:dyDescent="0.35">
      <c r="A32" s="5" t="str">
        <f>"201202"</f>
        <v>201202</v>
      </c>
      <c r="B32" s="3" t="s">
        <v>36</v>
      </c>
      <c r="C32" s="6" t="s">
        <v>35</v>
      </c>
      <c r="D32" s="21">
        <v>4113</v>
      </c>
      <c r="E32" s="19">
        <v>3330</v>
      </c>
      <c r="F32" s="19">
        <v>3190</v>
      </c>
      <c r="G32" s="19">
        <v>140</v>
      </c>
      <c r="H32" s="19">
        <v>0</v>
      </c>
      <c r="I32" s="19">
        <v>0</v>
      </c>
      <c r="J32" s="19">
        <v>9</v>
      </c>
      <c r="K32" s="19">
        <v>0</v>
      </c>
      <c r="L32" s="19">
        <v>0</v>
      </c>
    </row>
    <row r="33" spans="1:12" ht="20" customHeight="1" x14ac:dyDescent="0.35">
      <c r="A33" s="5" t="str">
        <f>"201203"</f>
        <v>201203</v>
      </c>
      <c r="B33" s="3" t="s">
        <v>37</v>
      </c>
      <c r="C33" s="6" t="s">
        <v>35</v>
      </c>
      <c r="D33" s="21">
        <v>3131</v>
      </c>
      <c r="E33" s="19">
        <v>2491</v>
      </c>
      <c r="F33" s="19">
        <v>2423</v>
      </c>
      <c r="G33" s="19">
        <v>68</v>
      </c>
      <c r="H33" s="19">
        <v>0</v>
      </c>
      <c r="I33" s="19">
        <v>0</v>
      </c>
      <c r="J33" s="19">
        <v>11</v>
      </c>
      <c r="K33" s="19">
        <v>0</v>
      </c>
      <c r="L33" s="19">
        <v>0</v>
      </c>
    </row>
    <row r="34" spans="1:12" ht="20" customHeight="1" x14ac:dyDescent="0.35">
      <c r="A34" s="5" t="str">
        <f>"201204"</f>
        <v>201204</v>
      </c>
      <c r="B34" s="3" t="s">
        <v>38</v>
      </c>
      <c r="C34" s="6" t="s">
        <v>35</v>
      </c>
      <c r="D34" s="21">
        <v>2791</v>
      </c>
      <c r="E34" s="19">
        <v>2217</v>
      </c>
      <c r="F34" s="19">
        <v>2174</v>
      </c>
      <c r="G34" s="19">
        <v>43</v>
      </c>
      <c r="H34" s="19">
        <v>0</v>
      </c>
      <c r="I34" s="19">
        <v>0</v>
      </c>
      <c r="J34" s="19">
        <v>6</v>
      </c>
      <c r="K34" s="19">
        <v>0</v>
      </c>
      <c r="L34" s="19">
        <v>0</v>
      </c>
    </row>
    <row r="35" spans="1:12" ht="20" customHeight="1" x14ac:dyDescent="0.35">
      <c r="A35" s="5" t="str">
        <f>"201205"</f>
        <v>201205</v>
      </c>
      <c r="B35" s="3" t="s">
        <v>39</v>
      </c>
      <c r="C35" s="6" t="s">
        <v>35</v>
      </c>
      <c r="D35" s="21">
        <v>5680</v>
      </c>
      <c r="E35" s="19">
        <v>4537</v>
      </c>
      <c r="F35" s="19">
        <v>4486</v>
      </c>
      <c r="G35" s="19">
        <v>51</v>
      </c>
      <c r="H35" s="19">
        <v>0</v>
      </c>
      <c r="I35" s="19">
        <v>0</v>
      </c>
      <c r="J35" s="19">
        <v>19</v>
      </c>
      <c r="K35" s="19">
        <v>0</v>
      </c>
      <c r="L35" s="19">
        <v>0</v>
      </c>
    </row>
    <row r="36" spans="1:12" ht="30" customHeight="1" x14ac:dyDescent="0.35">
      <c r="A36" s="5" t="str">
        <f>"201206"</f>
        <v>201206</v>
      </c>
      <c r="B36" s="3" t="s">
        <v>40</v>
      </c>
      <c r="C36" s="6" t="s">
        <v>35</v>
      </c>
      <c r="D36" s="21">
        <v>2311</v>
      </c>
      <c r="E36" s="19">
        <v>1901</v>
      </c>
      <c r="F36" s="19">
        <v>1854</v>
      </c>
      <c r="G36" s="19">
        <v>47</v>
      </c>
      <c r="H36" s="19">
        <v>0</v>
      </c>
      <c r="I36" s="19">
        <v>0</v>
      </c>
      <c r="J36" s="19">
        <v>9</v>
      </c>
      <c r="K36" s="19">
        <v>0</v>
      </c>
      <c r="L36" s="19">
        <v>0</v>
      </c>
    </row>
    <row r="37" spans="1:12" ht="20" customHeight="1" x14ac:dyDescent="0.35">
      <c r="A37" s="5" t="str">
        <f>"201207"</f>
        <v>201207</v>
      </c>
      <c r="B37" s="3" t="s">
        <v>41</v>
      </c>
      <c r="C37" s="6" t="s">
        <v>35</v>
      </c>
      <c r="D37" s="21">
        <v>7973</v>
      </c>
      <c r="E37" s="19">
        <v>6327</v>
      </c>
      <c r="F37" s="19">
        <v>6152</v>
      </c>
      <c r="G37" s="19">
        <v>175</v>
      </c>
      <c r="H37" s="19">
        <v>0</v>
      </c>
      <c r="I37" s="19">
        <v>0</v>
      </c>
      <c r="J37" s="19">
        <v>13</v>
      </c>
      <c r="K37" s="19">
        <v>0</v>
      </c>
      <c r="L37" s="19">
        <v>0</v>
      </c>
    </row>
    <row r="38" spans="1:12" ht="20" customHeight="1" x14ac:dyDescent="0.35">
      <c r="A38" s="5" t="str">
        <f>"201208"</f>
        <v>201208</v>
      </c>
      <c r="B38" s="3" t="s">
        <v>42</v>
      </c>
      <c r="C38" s="6" t="s">
        <v>35</v>
      </c>
      <c r="D38" s="21">
        <v>3948</v>
      </c>
      <c r="E38" s="19">
        <v>3195</v>
      </c>
      <c r="F38" s="19">
        <v>3114</v>
      </c>
      <c r="G38" s="19">
        <v>81</v>
      </c>
      <c r="H38" s="19">
        <v>0</v>
      </c>
      <c r="I38" s="19">
        <v>0</v>
      </c>
      <c r="J38" s="19">
        <v>11</v>
      </c>
      <c r="K38" s="19">
        <v>0</v>
      </c>
      <c r="L38" s="19">
        <v>0</v>
      </c>
    </row>
    <row r="39" spans="1:12" ht="20" customHeight="1" thickBot="1" x14ac:dyDescent="0.4">
      <c r="A39" s="10" t="str">
        <f>"201209"</f>
        <v>201209</v>
      </c>
      <c r="B39" s="11" t="s">
        <v>43</v>
      </c>
      <c r="C39" s="12" t="s">
        <v>35</v>
      </c>
      <c r="D39" s="21">
        <v>2188</v>
      </c>
      <c r="E39" s="19">
        <v>1807</v>
      </c>
      <c r="F39" s="19">
        <v>1764</v>
      </c>
      <c r="G39" s="19">
        <v>43</v>
      </c>
      <c r="H39" s="19">
        <v>0</v>
      </c>
      <c r="I39" s="19">
        <v>0</v>
      </c>
      <c r="J39" s="19">
        <v>3</v>
      </c>
      <c r="K39" s="19">
        <v>0</v>
      </c>
      <c r="L39" s="19">
        <v>0</v>
      </c>
    </row>
    <row r="40" spans="1:12" ht="35" customHeight="1" thickBot="1" x14ac:dyDescent="0.4">
      <c r="A40" s="30" t="s">
        <v>44</v>
      </c>
      <c r="B40" s="31"/>
      <c r="C40" s="39"/>
      <c r="D40" s="21"/>
      <c r="E40" s="19"/>
      <c r="F40" s="19"/>
      <c r="G40" s="19"/>
      <c r="H40" s="19"/>
      <c r="I40" s="19"/>
      <c r="J40" s="19"/>
      <c r="K40" s="19"/>
      <c r="L40" s="19"/>
    </row>
    <row r="41" spans="1:12" ht="20" customHeight="1" thickBot="1" x14ac:dyDescent="0.4">
      <c r="A41" s="13" t="str">
        <f>"206301"</f>
        <v>206301</v>
      </c>
      <c r="B41" s="32" t="s">
        <v>45</v>
      </c>
      <c r="C41" s="33"/>
      <c r="D41" s="21">
        <v>64238</v>
      </c>
      <c r="E41" s="19">
        <v>51777</v>
      </c>
      <c r="F41" s="19">
        <v>51397</v>
      </c>
      <c r="G41" s="19">
        <v>380</v>
      </c>
      <c r="H41" s="19">
        <v>2</v>
      </c>
      <c r="I41" s="19">
        <v>0</v>
      </c>
      <c r="J41" s="19">
        <v>193</v>
      </c>
      <c r="K41" s="19">
        <v>0</v>
      </c>
      <c r="L41" s="19">
        <v>0</v>
      </c>
    </row>
    <row r="42" spans="1:12" ht="35" customHeight="1" thickBot="1" x14ac:dyDescent="0.4">
      <c r="A42" s="25" t="s">
        <v>46</v>
      </c>
      <c r="B42" s="26"/>
      <c r="C42" s="27"/>
      <c r="D42" s="21">
        <v>234299</v>
      </c>
      <c r="E42" s="19">
        <v>191805</v>
      </c>
      <c r="F42" s="19">
        <v>189242</v>
      </c>
      <c r="G42" s="19">
        <v>2563</v>
      </c>
      <c r="H42" s="19">
        <v>16</v>
      </c>
      <c r="I42" s="19">
        <v>2</v>
      </c>
      <c r="J42" s="19">
        <v>608</v>
      </c>
      <c r="K42" s="19">
        <v>0</v>
      </c>
      <c r="L42" s="19">
        <v>0</v>
      </c>
    </row>
  </sheetData>
  <mergeCells count="8">
    <mergeCell ref="A2:L2"/>
    <mergeCell ref="A42:C42"/>
    <mergeCell ref="A5:C5"/>
    <mergeCell ref="A13:C13"/>
    <mergeCell ref="A19:C19"/>
    <mergeCell ref="A30:C30"/>
    <mergeCell ref="A40:C40"/>
    <mergeCell ref="B41:C41"/>
  </mergeCells>
  <printOptions horizontalCentered="1"/>
  <pageMargins left="0.11811023622047245" right="0.11811023622047245" top="0.11811023622047245" bottom="0.11811023622047245" header="0.11811023622047245" footer="0.11811023622047245"/>
  <pageSetup paperSize="9" scale="53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O38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rejestr_wyborcow_20170124_0928</vt:lpstr>
      <vt:lpstr>Arkusz1</vt:lpstr>
      <vt:lpstr>rejestr_wyborcow_20170124_0928!Obszar_wydruku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Mialkowski</dc:creator>
  <cp:lastModifiedBy>Wojciech Mialkowski</cp:lastModifiedBy>
  <cp:lastPrinted>2025-01-14T09:10:39Z</cp:lastPrinted>
  <dcterms:created xsi:type="dcterms:W3CDTF">2017-01-24T10:10:39Z</dcterms:created>
  <dcterms:modified xsi:type="dcterms:W3CDTF">2025-01-14T09:10:50Z</dcterms:modified>
</cp:coreProperties>
</file>